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bauer\Documents\Policy Documents\"/>
    </mc:Choice>
  </mc:AlternateContent>
  <xr:revisionPtr revIDLastSave="0" documentId="13_ncr:1_{F71BD400-58B4-4754-8384-D83CE025E55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B Alive Grant Budget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E8" i="1"/>
  <c r="E14" i="1"/>
  <c r="E13" i="1"/>
  <c r="E12" i="1"/>
  <c r="E30" i="1"/>
  <c r="J25" i="1"/>
  <c r="J32" i="1"/>
  <c r="E37" i="1"/>
  <c r="J29" i="1"/>
  <c r="J30" i="1"/>
  <c r="J31" i="1"/>
  <c r="J20" i="1"/>
  <c r="J21" i="1"/>
  <c r="J22" i="1"/>
  <c r="J23" i="1"/>
  <c r="J24" i="1"/>
  <c r="J11" i="1"/>
  <c r="J12" i="1"/>
  <c r="J13" i="1"/>
  <c r="J14" i="1"/>
  <c r="J15" i="1"/>
  <c r="J16" i="1"/>
  <c r="E54" i="1"/>
  <c r="E55" i="1"/>
  <c r="E56" i="1"/>
  <c r="E57" i="1"/>
  <c r="E58" i="1"/>
  <c r="E59" i="1"/>
  <c r="E60" i="1"/>
  <c r="E48" i="1"/>
  <c r="E49" i="1"/>
  <c r="E50" i="1"/>
  <c r="E42" i="1"/>
  <c r="E43" i="1"/>
  <c r="E44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33" i="1"/>
  <c r="H33" i="1"/>
  <c r="I26" i="1"/>
  <c r="H26" i="1"/>
  <c r="D61" i="1"/>
  <c r="C61" i="1"/>
  <c r="D51" i="1"/>
  <c r="C51" i="1"/>
  <c r="D45" i="1"/>
  <c r="C45" i="1"/>
  <c r="D39" i="1"/>
  <c r="C39" i="1"/>
  <c r="D31" i="1"/>
  <c r="C31" i="1"/>
  <c r="I17" i="1"/>
  <c r="H17" i="1"/>
  <c r="D21" i="1"/>
  <c r="J7" i="1"/>
  <c r="C21" i="1"/>
  <c r="J6" i="1"/>
  <c r="J17" i="1"/>
  <c r="E61" i="1"/>
  <c r="E21" i="1"/>
  <c r="J33" i="1"/>
  <c r="J26" i="1"/>
  <c r="E51" i="1"/>
  <c r="E45" i="1"/>
  <c r="E39" i="1"/>
  <c r="E31" i="1"/>
  <c r="J8" i="1"/>
</calcChain>
</file>

<file path=xl/sharedStrings.xml><?xml version="1.0" encoding="utf-8"?>
<sst xmlns="http://schemas.openxmlformats.org/spreadsheetml/2006/main" count="63" uniqueCount="28">
  <si>
    <t>Projected Cost</t>
  </si>
  <si>
    <t>Actual Cost</t>
  </si>
  <si>
    <t>Difference</t>
  </si>
  <si>
    <t>Supplies</t>
  </si>
  <si>
    <t>Other</t>
  </si>
  <si>
    <t>TRANSPORTATION</t>
  </si>
  <si>
    <t>FOOD</t>
  </si>
  <si>
    <t>Total</t>
  </si>
  <si>
    <t>(Projected income minus expenses)</t>
  </si>
  <si>
    <t>(Actual income minus expenses)</t>
  </si>
  <si>
    <t>Total Expense Difference</t>
  </si>
  <si>
    <t xml:space="preserve">TOTAL PROJECTED EXPENSE </t>
  </si>
  <si>
    <t xml:space="preserve">TOTAL ACTUAL EXPENSE </t>
  </si>
  <si>
    <t>PROJECTED BALANCE</t>
  </si>
  <si>
    <t>ACTUAL BALANCE</t>
  </si>
  <si>
    <t>BALANCE DIFFERENCE (Actual minus projected)</t>
  </si>
  <si>
    <t>PROJECTED BUDGET</t>
  </si>
  <si>
    <t>ACTUAL BUDGET</t>
  </si>
  <si>
    <t>GRANT FUNDS</t>
  </si>
  <si>
    <t>OTHER SOURCES</t>
  </si>
  <si>
    <t>Total Income</t>
  </si>
  <si>
    <t>Total Sources</t>
  </si>
  <si>
    <t>Personnel</t>
  </si>
  <si>
    <t>Facility Usage</t>
  </si>
  <si>
    <t>Other Costs</t>
  </si>
  <si>
    <t>Equipment</t>
  </si>
  <si>
    <t>Indirect Costs</t>
  </si>
  <si>
    <t>Fiscal Year 2021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</si>
</sst>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5" x14ac:knownFonts="1">
    <font>
      <sz val="10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b/>
      <sz val="10"/>
      <color rgb="FFFFFF00"/>
      <name val="Microsoft Sans Serif"/>
      <family val="2"/>
      <scheme val="minor"/>
    </font>
    <font>
      <sz val="10"/>
      <color rgb="FFFFFF00"/>
      <name val="Microsoft Sans Serif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6" tint="0.79998168889431442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/>
      <diagonal/>
    </border>
    <border>
      <left style="thin">
        <color theme="4" tint="0.39994506668294322"/>
      </left>
      <right style="medium">
        <color theme="6" tint="0.79998168889431442"/>
      </right>
      <top/>
      <bottom/>
      <diagonal/>
    </border>
  </borders>
  <cellStyleXfs count="2">
    <xf numFmtId="0" fontId="0" fillId="0" borderId="0"/>
    <xf numFmtId="5" fontId="10" fillId="0" borderId="0" applyFont="0" applyFill="0" applyBorder="0" applyProtection="0">
      <alignment horizontal="left" vertical="center" indent="1"/>
    </xf>
  </cellStyleXfs>
  <cellXfs count="17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6" fontId="2" fillId="5" borderId="0" xfId="0" applyNumberFormat="1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17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 indent="1"/>
    </xf>
    <xf numFmtId="0" fontId="5" fillId="0" borderId="26" xfId="0" applyFont="1" applyFill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6" fontId="7" fillId="5" borderId="6" xfId="0" applyNumberFormat="1" applyFont="1" applyFill="1" applyBorder="1" applyAlignment="1">
      <alignment horizontal="left" vertical="center" indent="1"/>
    </xf>
    <xf numFmtId="6" fontId="7" fillId="6" borderId="8" xfId="0" applyNumberFormat="1" applyFont="1" applyFill="1" applyBorder="1" applyAlignment="1">
      <alignment horizontal="left" vertical="center" indent="1"/>
    </xf>
    <xf numFmtId="6" fontId="6" fillId="7" borderId="5" xfId="0" applyNumberFormat="1" applyFont="1" applyFill="1" applyBorder="1" applyAlignment="1">
      <alignment horizontal="left" vertical="center" indent="1"/>
    </xf>
    <xf numFmtId="6" fontId="3" fillId="7" borderId="12" xfId="0" applyNumberFormat="1" applyFont="1" applyFill="1" applyBorder="1" applyAlignment="1">
      <alignment horizontal="left" vertical="center" indent="1"/>
    </xf>
    <xf numFmtId="6" fontId="2" fillId="6" borderId="8" xfId="0" applyNumberFormat="1" applyFont="1" applyFill="1" applyBorder="1" applyAlignment="1">
      <alignment horizontal="left" vertical="center" indent="1"/>
    </xf>
    <xf numFmtId="0" fontId="7" fillId="0" borderId="20" xfId="0" applyFont="1" applyFill="1" applyBorder="1" applyAlignment="1">
      <alignment horizontal="left" vertical="center" indent="1" shrinkToFit="1"/>
    </xf>
    <xf numFmtId="164" fontId="7" fillId="0" borderId="20" xfId="0" applyNumberFormat="1" applyFont="1" applyFill="1" applyBorder="1" applyAlignment="1">
      <alignment horizontal="right" vertical="center" indent="1"/>
    </xf>
    <xf numFmtId="0" fontId="7" fillId="3" borderId="21" xfId="0" applyFont="1" applyFill="1" applyBorder="1" applyAlignment="1">
      <alignment horizontal="left" vertical="center" indent="1" shrinkToFit="1"/>
    </xf>
    <xf numFmtId="164" fontId="7" fillId="3" borderId="15" xfId="0" applyNumberFormat="1" applyFont="1" applyFill="1" applyBorder="1" applyAlignment="1">
      <alignment horizontal="right" vertical="center" indent="1"/>
    </xf>
    <xf numFmtId="0" fontId="7" fillId="0" borderId="22" xfId="0" applyFont="1" applyFill="1" applyBorder="1" applyAlignment="1">
      <alignment horizontal="left" vertical="center" indent="1" shrinkToFit="1"/>
    </xf>
    <xf numFmtId="164" fontId="7" fillId="0" borderId="15" xfId="0" applyNumberFormat="1" applyFont="1" applyFill="1" applyBorder="1" applyAlignment="1">
      <alignment horizontal="right" vertical="center" indent="1"/>
    </xf>
    <xf numFmtId="0" fontId="7" fillId="3" borderId="15" xfId="0" applyFont="1" applyFill="1" applyBorder="1" applyAlignment="1">
      <alignment horizontal="left" vertical="center" indent="1" shrinkToFit="1"/>
    </xf>
    <xf numFmtId="164" fontId="7" fillId="3" borderId="21" xfId="0" applyNumberFormat="1" applyFont="1" applyFill="1" applyBorder="1" applyAlignment="1">
      <alignment horizontal="right" vertical="center" indent="1"/>
    </xf>
    <xf numFmtId="164" fontId="7" fillId="0" borderId="16" xfId="0" applyNumberFormat="1" applyFont="1" applyFill="1" applyBorder="1" applyAlignment="1">
      <alignment horizontal="right" vertical="center" indent="1"/>
    </xf>
    <xf numFmtId="164" fontId="7" fillId="3" borderId="20" xfId="0" applyNumberFormat="1" applyFont="1" applyFill="1" applyBorder="1" applyAlignment="1">
      <alignment horizontal="right" vertical="center" indent="1"/>
    </xf>
    <xf numFmtId="164" fontId="7" fillId="3" borderId="19" xfId="0" applyNumberFormat="1" applyFont="1" applyFill="1" applyBorder="1" applyAlignment="1">
      <alignment horizontal="right" vertical="center" indent="1"/>
    </xf>
    <xf numFmtId="0" fontId="7" fillId="0" borderId="21" xfId="0" applyFont="1" applyFill="1" applyBorder="1" applyAlignment="1">
      <alignment horizontal="left" vertical="center" indent="1" shrinkToFit="1"/>
    </xf>
    <xf numFmtId="0" fontId="7" fillId="0" borderId="37" xfId="0" applyFont="1" applyFill="1" applyBorder="1" applyAlignment="1">
      <alignment horizontal="left" vertical="center" indent="1" shrinkToFit="1"/>
    </xf>
    <xf numFmtId="164" fontId="7" fillId="0" borderId="43" xfId="0" applyNumberFormat="1" applyFont="1" applyFill="1" applyBorder="1" applyAlignment="1">
      <alignment horizontal="right" vertical="center" indent="1"/>
    </xf>
    <xf numFmtId="164" fontId="7" fillId="0" borderId="0" xfId="0" applyNumberFormat="1" applyFont="1" applyFill="1" applyBorder="1" applyAlignment="1">
      <alignment horizontal="right" vertical="center" indent="1"/>
    </xf>
    <xf numFmtId="164" fontId="7" fillId="0" borderId="29" xfId="0" applyNumberFormat="1" applyFont="1" applyFill="1" applyBorder="1" applyAlignment="1">
      <alignment horizontal="right" vertical="center" indent="1"/>
    </xf>
    <xf numFmtId="0" fontId="7" fillId="6" borderId="30" xfId="0" applyFont="1" applyFill="1" applyBorder="1" applyAlignment="1">
      <alignment horizontal="left" vertical="center" indent="1" shrinkToFit="1"/>
    </xf>
    <xf numFmtId="164" fontId="7" fillId="6" borderId="30" xfId="0" applyNumberFormat="1" applyFont="1" applyFill="1" applyBorder="1" applyAlignment="1">
      <alignment horizontal="right" vertical="center" indent="1"/>
    </xf>
    <xf numFmtId="164" fontId="7" fillId="0" borderId="30" xfId="0" applyNumberFormat="1" applyFont="1" applyFill="1" applyBorder="1" applyAlignment="1">
      <alignment horizontal="right" vertical="center" indent="1"/>
    </xf>
    <xf numFmtId="164" fontId="7" fillId="0" borderId="37" xfId="0" applyNumberFormat="1" applyFont="1" applyFill="1" applyBorder="1" applyAlignment="1">
      <alignment horizontal="right" vertical="center" indent="1"/>
    </xf>
    <xf numFmtId="164" fontId="7" fillId="6" borderId="33" xfId="0" applyNumberFormat="1" applyFont="1" applyFill="1" applyBorder="1" applyAlignment="1">
      <alignment horizontal="right" vertical="center" indent="1"/>
    </xf>
    <xf numFmtId="164" fontId="7" fillId="6" borderId="31" xfId="0" applyNumberFormat="1" applyFont="1" applyFill="1" applyBorder="1" applyAlignment="1">
      <alignment horizontal="right" vertical="center" indent="1"/>
    </xf>
    <xf numFmtId="164" fontId="7" fillId="6" borderId="37" xfId="0" applyNumberFormat="1" applyFont="1" applyFill="1" applyBorder="1" applyAlignment="1">
      <alignment horizontal="right" vertical="center" indent="1"/>
    </xf>
    <xf numFmtId="0" fontId="7" fillId="0" borderId="32" xfId="0" applyFont="1" applyFill="1" applyBorder="1" applyAlignment="1">
      <alignment horizontal="left" vertical="center" indent="1" shrinkToFit="1"/>
    </xf>
    <xf numFmtId="164" fontId="7" fillId="0" borderId="38" xfId="0" applyNumberFormat="1" applyFont="1" applyFill="1" applyBorder="1" applyAlignment="1">
      <alignment horizontal="right" vertical="center" indent="1"/>
    </xf>
    <xf numFmtId="0" fontId="7" fillId="6" borderId="36" xfId="0" applyFont="1" applyFill="1" applyBorder="1" applyAlignment="1">
      <alignment horizontal="left" vertical="center" indent="1" shrinkToFit="1"/>
    </xf>
    <xf numFmtId="164" fontId="7" fillId="6" borderId="36" xfId="0" applyNumberFormat="1" applyFont="1" applyFill="1" applyBorder="1" applyAlignment="1">
      <alignment horizontal="right" vertical="center" indent="1"/>
    </xf>
    <xf numFmtId="164" fontId="7" fillId="6" borderId="35" xfId="0" applyNumberFormat="1" applyFont="1" applyFill="1" applyBorder="1" applyAlignment="1">
      <alignment horizontal="right" vertical="center" indent="1"/>
    </xf>
    <xf numFmtId="164" fontId="7" fillId="0" borderId="20" xfId="0" applyNumberFormat="1" applyFont="1" applyFill="1" applyBorder="1" applyAlignment="1">
      <alignment horizontal="right" vertical="center"/>
    </xf>
    <xf numFmtId="164" fontId="7" fillId="3" borderId="21" xfId="0" applyNumberFormat="1" applyFont="1" applyFill="1" applyBorder="1" applyAlignment="1">
      <alignment horizontal="right" vertical="center"/>
    </xf>
    <xf numFmtId="164" fontId="7" fillId="0" borderId="15" xfId="0" applyNumberFormat="1" applyFont="1" applyFill="1" applyBorder="1" applyAlignment="1">
      <alignment horizontal="right" vertical="center"/>
    </xf>
    <xf numFmtId="164" fontId="7" fillId="3" borderId="20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 indent="1" shrinkToFit="1"/>
    </xf>
    <xf numFmtId="0" fontId="7" fillId="3" borderId="20" xfId="0" applyFont="1" applyFill="1" applyBorder="1" applyAlignment="1">
      <alignment horizontal="left" vertical="center" indent="1" shrinkToFit="1"/>
    </xf>
    <xf numFmtId="164" fontId="7" fillId="0" borderId="21" xfId="0" applyNumberFormat="1" applyFont="1" applyFill="1" applyBorder="1" applyAlignment="1">
      <alignment horizontal="right" vertical="center"/>
    </xf>
    <xf numFmtId="164" fontId="7" fillId="0" borderId="22" xfId="0" applyNumberFormat="1" applyFont="1" applyFill="1" applyBorder="1" applyAlignment="1">
      <alignment horizontal="right" vertical="center"/>
    </xf>
    <xf numFmtId="164" fontId="7" fillId="0" borderId="43" xfId="0" applyNumberFormat="1" applyFont="1" applyFill="1" applyBorder="1" applyAlignment="1">
      <alignment horizontal="right" vertical="center"/>
    </xf>
    <xf numFmtId="164" fontId="7" fillId="0" borderId="37" xfId="0" applyNumberFormat="1" applyFont="1" applyFill="1" applyBorder="1" applyAlignment="1">
      <alignment horizontal="right" vertical="center"/>
    </xf>
    <xf numFmtId="164" fontId="7" fillId="0" borderId="41" xfId="0" applyNumberFormat="1" applyFont="1" applyFill="1" applyBorder="1" applyAlignment="1">
      <alignment horizontal="right" vertical="center"/>
    </xf>
    <xf numFmtId="0" fontId="7" fillId="6" borderId="31" xfId="0" applyFont="1" applyFill="1" applyBorder="1" applyAlignment="1">
      <alignment horizontal="left" vertical="center" indent="1" shrinkToFit="1"/>
    </xf>
    <xf numFmtId="164" fontId="7" fillId="6" borderId="30" xfId="0" applyNumberFormat="1" applyFont="1" applyFill="1" applyBorder="1" applyAlignment="1">
      <alignment horizontal="right" vertical="center"/>
    </xf>
    <xf numFmtId="164" fontId="7" fillId="6" borderId="31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left" vertical="center" indent="1" shrinkToFit="1"/>
    </xf>
    <xf numFmtId="164" fontId="7" fillId="0" borderId="39" xfId="0" applyNumberFormat="1" applyFont="1" applyFill="1" applyBorder="1" applyAlignment="1">
      <alignment horizontal="right" vertical="center"/>
    </xf>
    <xf numFmtId="164" fontId="7" fillId="0" borderId="30" xfId="0" applyNumberFormat="1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left" vertical="center" indent="1" shrinkToFit="1"/>
    </xf>
    <xf numFmtId="164" fontId="7" fillId="0" borderId="31" xfId="0" applyNumberFormat="1" applyFont="1" applyFill="1" applyBorder="1" applyAlignment="1">
      <alignment horizontal="right" vertical="center"/>
    </xf>
    <xf numFmtId="0" fontId="7" fillId="6" borderId="42" xfId="0" applyFont="1" applyFill="1" applyBorder="1" applyAlignment="1">
      <alignment horizontal="left" vertical="center" indent="1" shrinkToFit="1"/>
    </xf>
    <xf numFmtId="164" fontId="7" fillId="6" borderId="42" xfId="0" applyNumberFormat="1" applyFont="1" applyFill="1" applyBorder="1" applyAlignment="1">
      <alignment horizontal="right" vertical="center"/>
    </xf>
    <xf numFmtId="164" fontId="7" fillId="6" borderId="37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 indent="1" shrinkToFit="1"/>
    </xf>
    <xf numFmtId="164" fontId="7" fillId="3" borderId="15" xfId="0" applyNumberFormat="1" applyFont="1" applyFill="1" applyBorder="1" applyAlignment="1">
      <alignment horizontal="right" vertical="center"/>
    </xf>
    <xf numFmtId="164" fontId="7" fillId="3" borderId="22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 indent="1" shrinkToFit="1"/>
    </xf>
    <xf numFmtId="164" fontId="7" fillId="0" borderId="45" xfId="0" applyNumberFormat="1" applyFont="1" applyFill="1" applyBorder="1" applyAlignment="1">
      <alignment horizontal="right" vertical="center"/>
    </xf>
    <xf numFmtId="0" fontId="7" fillId="6" borderId="51" xfId="0" applyFont="1" applyFill="1" applyBorder="1" applyAlignment="1">
      <alignment horizontal="left" vertical="center" indent="1" shrinkToFit="1"/>
    </xf>
    <xf numFmtId="164" fontId="7" fillId="6" borderId="38" xfId="0" applyNumberFormat="1" applyFont="1" applyFill="1" applyBorder="1" applyAlignment="1">
      <alignment horizontal="right" vertical="center"/>
    </xf>
    <xf numFmtId="164" fontId="7" fillId="6" borderId="32" xfId="0" applyNumberFormat="1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left" vertical="center" indent="1" shrinkToFit="1"/>
    </xf>
    <xf numFmtId="164" fontId="7" fillId="0" borderId="34" xfId="0" applyNumberFormat="1" applyFont="1" applyFill="1" applyBorder="1" applyAlignment="1">
      <alignment horizontal="right" vertical="center"/>
    </xf>
    <xf numFmtId="0" fontId="7" fillId="6" borderId="7" xfId="0" applyFont="1" applyFill="1" applyBorder="1" applyAlignment="1">
      <alignment horizontal="left" vertical="center" indent="1" shrinkToFit="1"/>
    </xf>
    <xf numFmtId="164" fontId="7" fillId="6" borderId="45" xfId="0" applyNumberFormat="1" applyFont="1" applyFill="1" applyBorder="1" applyAlignment="1">
      <alignment horizontal="right" vertical="center"/>
    </xf>
    <xf numFmtId="164" fontId="7" fillId="0" borderId="17" xfId="0" applyNumberFormat="1" applyFont="1" applyFill="1" applyBorder="1" applyAlignment="1">
      <alignment horizontal="right" vertical="center"/>
    </xf>
    <xf numFmtId="164" fontId="7" fillId="3" borderId="16" xfId="0" applyNumberFormat="1" applyFont="1" applyFill="1" applyBorder="1" applyAlignment="1">
      <alignment horizontal="right" vertical="center"/>
    </xf>
    <xf numFmtId="0" fontId="7" fillId="0" borderId="39" xfId="0" applyFont="1" applyFill="1" applyBorder="1" applyAlignment="1">
      <alignment horizontal="left" vertical="center" indent="1" shrinkToFit="1"/>
    </xf>
    <xf numFmtId="164" fontId="7" fillId="0" borderId="0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3" fillId="2" borderId="11" xfId="0" applyFont="1" applyFill="1" applyBorder="1" applyAlignment="1">
      <alignment vertical="center" wrapText="1"/>
    </xf>
    <xf numFmtId="0" fontId="0" fillId="0" borderId="5" xfId="0" applyBorder="1" applyAlignment="1"/>
    <xf numFmtId="0" fontId="3" fillId="2" borderId="0" xfId="0" applyFont="1" applyFill="1" applyBorder="1" applyAlignment="1">
      <alignment vertical="center" wrapText="1"/>
    </xf>
    <xf numFmtId="5" fontId="3" fillId="7" borderId="58" xfId="1" applyFont="1" applyFill="1" applyBorder="1">
      <alignment horizontal="left" vertical="center" indent="1"/>
    </xf>
    <xf numFmtId="5" fontId="2" fillId="5" borderId="62" xfId="1" applyFont="1" applyFill="1" applyBorder="1">
      <alignment horizontal="left" vertical="center" indent="1"/>
    </xf>
    <xf numFmtId="5" fontId="2" fillId="6" borderId="59" xfId="1" applyFont="1" applyFill="1" applyBorder="1">
      <alignment horizontal="left" vertical="center" indent="1"/>
    </xf>
    <xf numFmtId="5" fontId="10" fillId="6" borderId="0" xfId="1" applyFont="1" applyFill="1">
      <alignment horizontal="left" vertical="center" indent="1"/>
    </xf>
    <xf numFmtId="5" fontId="11" fillId="7" borderId="57" xfId="1" applyFont="1" applyFill="1" applyBorder="1">
      <alignment horizontal="left" vertical="center" indent="1"/>
    </xf>
    <xf numFmtId="5" fontId="10" fillId="5" borderId="64" xfId="1" applyFont="1" applyFill="1" applyBorder="1">
      <alignment horizontal="left" vertical="center" indent="1"/>
    </xf>
    <xf numFmtId="0" fontId="12" fillId="0" borderId="65" xfId="0" applyFont="1" applyFill="1" applyBorder="1" applyAlignment="1">
      <alignment horizontal="left" vertical="center" shrinkToFit="1"/>
    </xf>
    <xf numFmtId="164" fontId="12" fillId="0" borderId="37" xfId="0" applyNumberFormat="1" applyFont="1" applyFill="1" applyBorder="1" applyAlignment="1">
      <alignment horizontal="right" vertical="center"/>
    </xf>
    <xf numFmtId="164" fontId="12" fillId="0" borderId="66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 wrapText="1" indent="1"/>
    </xf>
    <xf numFmtId="0" fontId="6" fillId="7" borderId="10" xfId="0" applyFont="1" applyFill="1" applyBorder="1" applyAlignment="1">
      <alignment horizontal="left" vertical="center" wrapText="1" indent="1"/>
    </xf>
    <xf numFmtId="0" fontId="2" fillId="5" borderId="54" xfId="0" applyFont="1" applyFill="1" applyBorder="1" applyAlignment="1">
      <alignment horizontal="left" vertical="center" wrapText="1" indent="1"/>
    </xf>
    <xf numFmtId="0" fontId="2" fillId="5" borderId="55" xfId="0" applyFont="1" applyFill="1" applyBorder="1" applyAlignment="1">
      <alignment horizontal="left" vertical="center" wrapText="1" indent="1"/>
    </xf>
    <xf numFmtId="0" fontId="2" fillId="6" borderId="52" xfId="0" applyFont="1" applyFill="1" applyBorder="1" applyAlignment="1">
      <alignment horizontal="left" vertical="center" wrapText="1" indent="1"/>
    </xf>
    <xf numFmtId="0" fontId="2" fillId="6" borderId="53" xfId="0" applyFont="1" applyFill="1" applyBorder="1" applyAlignment="1">
      <alignment horizontal="left" vertical="center" wrapText="1" indent="1"/>
    </xf>
    <xf numFmtId="0" fontId="3" fillId="7" borderId="5" xfId="0" applyFont="1" applyFill="1" applyBorder="1" applyAlignment="1">
      <alignment horizontal="left" vertical="center" wrapText="1" indent="1"/>
    </xf>
    <xf numFmtId="0" fontId="3" fillId="7" borderId="10" xfId="0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1"/>
    </xf>
    <xf numFmtId="0" fontId="7" fillId="5" borderId="9" xfId="0" applyFont="1" applyFill="1" applyBorder="1" applyAlignment="1">
      <alignment horizontal="left" vertical="center" wrapText="1" indent="1"/>
    </xf>
    <xf numFmtId="0" fontId="7" fillId="6" borderId="52" xfId="0" applyFont="1" applyFill="1" applyBorder="1" applyAlignment="1">
      <alignment horizontal="left" vertical="center" wrapText="1" indent="1"/>
    </xf>
    <xf numFmtId="0" fontId="7" fillId="6" borderId="53" xfId="0" applyFont="1" applyFill="1" applyBorder="1" applyAlignment="1">
      <alignment horizontal="left" vertical="center" wrapText="1" indent="1"/>
    </xf>
    <xf numFmtId="0" fontId="6" fillId="7" borderId="5" xfId="0" applyFont="1" applyFill="1" applyBorder="1" applyAlignment="1">
      <alignment horizontal="right" vertical="center" indent="1" shrinkToFit="1"/>
    </xf>
    <xf numFmtId="0" fontId="6" fillId="7" borderId="10" xfId="0" applyFont="1" applyFill="1" applyBorder="1" applyAlignment="1">
      <alignment horizontal="right" vertical="center" indent="1" shrinkToFit="1"/>
    </xf>
    <xf numFmtId="0" fontId="6" fillId="7" borderId="5" xfId="0" applyFont="1" applyFill="1" applyBorder="1" applyAlignment="1">
      <alignment horizontal="right" vertical="center" indent="6" shrinkToFit="1"/>
    </xf>
    <xf numFmtId="0" fontId="6" fillId="7" borderId="10" xfId="0" applyFont="1" applyFill="1" applyBorder="1" applyAlignment="1">
      <alignment horizontal="right" vertical="center" indent="6" shrinkToFit="1"/>
    </xf>
    <xf numFmtId="0" fontId="7" fillId="5" borderId="6" xfId="0" applyFont="1" applyFill="1" applyBorder="1" applyAlignment="1">
      <alignment horizontal="left" vertical="center" indent="1" shrinkToFit="1"/>
    </xf>
    <xf numFmtId="0" fontId="7" fillId="5" borderId="9" xfId="0" applyFont="1" applyFill="1" applyBorder="1" applyAlignment="1">
      <alignment horizontal="left" vertical="center" indent="1" shrinkToFit="1"/>
    </xf>
    <xf numFmtId="0" fontId="7" fillId="6" borderId="0" xfId="0" applyFont="1" applyFill="1" applyBorder="1" applyAlignment="1">
      <alignment horizontal="left" vertical="center" indent="1" shrinkToFit="1"/>
    </xf>
    <xf numFmtId="0" fontId="7" fillId="6" borderId="61" xfId="0" applyFont="1" applyFill="1" applyBorder="1" applyAlignment="1">
      <alignment horizontal="left" vertical="center" indent="1" shrinkToFit="1"/>
    </xf>
    <xf numFmtId="0" fontId="9" fillId="8" borderId="0" xfId="0" applyFont="1" applyFill="1" applyBorder="1" applyAlignment="1">
      <alignment horizontal="left" vertical="center" indent="1"/>
    </xf>
    <xf numFmtId="0" fontId="7" fillId="8" borderId="17" xfId="0" applyFont="1" applyFill="1" applyBorder="1" applyAlignment="1">
      <alignment horizontal="left" vertical="center" indent="1"/>
    </xf>
    <xf numFmtId="0" fontId="7" fillId="8" borderId="21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164" fontId="7" fillId="8" borderId="20" xfId="0" applyNumberFormat="1" applyFont="1" applyFill="1" applyBorder="1" applyAlignment="1">
      <alignment horizontal="right" vertical="center"/>
    </xf>
    <xf numFmtId="164" fontId="7" fillId="8" borderId="21" xfId="0" applyNumberFormat="1" applyFont="1" applyFill="1" applyBorder="1" applyAlignment="1">
      <alignment horizontal="right" vertical="center"/>
    </xf>
    <xf numFmtId="0" fontId="7" fillId="8" borderId="17" xfId="0" applyFont="1" applyFill="1" applyBorder="1" applyAlignment="1">
      <alignment horizontal="center" vertical="center"/>
    </xf>
    <xf numFmtId="164" fontId="7" fillId="8" borderId="17" xfId="0" applyNumberFormat="1" applyFont="1" applyFill="1" applyBorder="1" applyAlignment="1">
      <alignment horizontal="right" vertical="center"/>
    </xf>
    <xf numFmtId="0" fontId="7" fillId="8" borderId="22" xfId="0" applyFont="1" applyFill="1" applyBorder="1" applyAlignment="1">
      <alignment horizontal="left" vertical="center" indent="1"/>
    </xf>
    <xf numFmtId="0" fontId="7" fillId="8" borderId="0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left" vertical="center" indent="1"/>
    </xf>
    <xf numFmtId="164" fontId="7" fillId="8" borderId="0" xfId="0" applyNumberFormat="1" applyFont="1" applyFill="1" applyBorder="1" applyAlignment="1">
      <alignment horizontal="right" vertical="center"/>
    </xf>
    <xf numFmtId="0" fontId="7" fillId="8" borderId="0" xfId="0" applyFont="1" applyFill="1" applyBorder="1" applyAlignment="1">
      <alignment horizontal="left" vertical="center" indent="1"/>
    </xf>
    <xf numFmtId="164" fontId="6" fillId="8" borderId="22" xfId="0" applyNumberFormat="1" applyFont="1" applyFill="1" applyBorder="1" applyAlignment="1">
      <alignment horizontal="right" vertical="center" indent="1"/>
    </xf>
    <xf numFmtId="164" fontId="7" fillId="8" borderId="22" xfId="0" applyNumberFormat="1" applyFont="1" applyFill="1" applyBorder="1" applyAlignment="1">
      <alignment horizontal="right" vertical="center" indent="1"/>
    </xf>
    <xf numFmtId="164" fontId="7" fillId="8" borderId="18" xfId="0" applyNumberFormat="1" applyFont="1" applyFill="1" applyBorder="1" applyAlignment="1">
      <alignment horizontal="right" vertical="center" indent="1"/>
    </xf>
    <xf numFmtId="0" fontId="13" fillId="4" borderId="2" xfId="0" applyFont="1" applyFill="1" applyBorder="1" applyAlignment="1">
      <alignment horizontal="left" vertical="center" indent="1" shrinkToFit="1"/>
    </xf>
    <xf numFmtId="0" fontId="13" fillId="4" borderId="0" xfId="0" applyFont="1" applyFill="1" applyBorder="1" applyAlignment="1">
      <alignment horizontal="left" vertical="center" indent="1" shrinkToFit="1"/>
    </xf>
    <xf numFmtId="0" fontId="13" fillId="4" borderId="14" xfId="0" applyFont="1" applyFill="1" applyBorder="1" applyAlignment="1">
      <alignment horizontal="left" vertical="center" indent="1" shrinkToFit="1"/>
    </xf>
    <xf numFmtId="0" fontId="13" fillId="4" borderId="13" xfId="0" applyFont="1" applyFill="1" applyBorder="1" applyAlignment="1">
      <alignment horizontal="left" vertical="center" indent="1" shrinkToFit="1"/>
    </xf>
    <xf numFmtId="0" fontId="13" fillId="4" borderId="1" xfId="0" applyFont="1" applyFill="1" applyBorder="1" applyAlignment="1">
      <alignment horizontal="left" vertical="center" indent="1" shrinkToFit="1"/>
    </xf>
    <xf numFmtId="0" fontId="14" fillId="4" borderId="23" xfId="0" applyFont="1" applyFill="1" applyBorder="1" applyAlignment="1">
      <alignment horizontal="left" vertical="center" indent="1"/>
    </xf>
    <xf numFmtId="0" fontId="14" fillId="4" borderId="25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164" fontId="14" fillId="4" borderId="46" xfId="0" applyNumberFormat="1" applyFont="1" applyFill="1" applyBorder="1" applyAlignment="1">
      <alignment horizontal="right" vertical="center" indent="1"/>
    </xf>
    <xf numFmtId="164" fontId="14" fillId="4" borderId="40" xfId="0" applyNumberFormat="1" applyFont="1" applyFill="1" applyBorder="1" applyAlignment="1">
      <alignment horizontal="right" vertical="center" indent="1"/>
    </xf>
    <xf numFmtId="164" fontId="14" fillId="4" borderId="47" xfId="0" applyNumberFormat="1" applyFont="1" applyFill="1" applyBorder="1" applyAlignment="1">
      <alignment horizontal="right" vertical="center" indent="1"/>
    </xf>
    <xf numFmtId="0" fontId="14" fillId="4" borderId="49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left" vertical="center" indent="1" shrinkToFit="1"/>
    </xf>
    <xf numFmtId="0" fontId="13" fillId="4" borderId="56" xfId="0" applyFont="1" applyFill="1" applyBorder="1" applyAlignment="1">
      <alignment horizontal="left" vertical="center" indent="1" shrinkToFit="1"/>
    </xf>
    <xf numFmtId="0" fontId="13" fillId="4" borderId="60" xfId="0" applyFont="1" applyFill="1" applyBorder="1" applyAlignment="1">
      <alignment horizontal="left" vertical="center" indent="1" shrinkToFit="1"/>
    </xf>
    <xf numFmtId="0" fontId="13" fillId="4" borderId="63" xfId="0" applyFont="1" applyFill="1" applyBorder="1" applyAlignment="1">
      <alignment horizontal="left" vertical="center" indent="1" shrinkToFit="1"/>
    </xf>
    <xf numFmtId="0" fontId="14" fillId="4" borderId="3" xfId="0" applyFont="1" applyFill="1" applyBorder="1" applyAlignment="1">
      <alignment horizontal="left" vertical="center" indent="1"/>
    </xf>
    <xf numFmtId="0" fontId="14" fillId="4" borderId="47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164" fontId="14" fillId="4" borderId="48" xfId="0" applyNumberFormat="1" applyFont="1" applyFill="1" applyBorder="1" applyAlignment="1">
      <alignment horizontal="right" vertical="center"/>
    </xf>
    <xf numFmtId="164" fontId="14" fillId="4" borderId="44" xfId="0" applyNumberFormat="1" applyFont="1" applyFill="1" applyBorder="1" applyAlignment="1">
      <alignment horizontal="right" vertical="center"/>
    </xf>
    <xf numFmtId="164" fontId="14" fillId="4" borderId="47" xfId="0" applyNumberFormat="1" applyFont="1" applyFill="1" applyBorder="1" applyAlignment="1">
      <alignment horizontal="right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64" fontId="14" fillId="4" borderId="43" xfId="0" applyNumberFormat="1" applyFont="1" applyFill="1" applyBorder="1" applyAlignment="1">
      <alignment horizontal="right" vertical="center"/>
    </xf>
    <xf numFmtId="164" fontId="14" fillId="4" borderId="28" xfId="0" applyNumberFormat="1" applyFont="1" applyFill="1" applyBorder="1" applyAlignment="1">
      <alignment horizontal="right" vertical="center"/>
    </xf>
    <xf numFmtId="164" fontId="14" fillId="4" borderId="4" xfId="0" applyNumberFormat="1" applyFont="1" applyFill="1" applyBorder="1" applyAlignment="1">
      <alignment horizontal="right" vertical="center"/>
    </xf>
    <xf numFmtId="0" fontId="14" fillId="4" borderId="50" xfId="0" applyFont="1" applyFill="1" applyBorder="1" applyAlignment="1">
      <alignment horizontal="left" vertical="center" indent="1"/>
    </xf>
    <xf numFmtId="0" fontId="14" fillId="4" borderId="42" xfId="0" applyFont="1" applyFill="1" applyBorder="1" applyAlignment="1">
      <alignment vertical="center"/>
    </xf>
  </cellXfs>
  <cellStyles count="2">
    <cellStyle name="Currency" xfId="1" builtinId="4" customBuiltin="1"/>
    <cellStyle name="Normal" xfId="0" builtinId="0" customBuiltin="1"/>
  </cellStyles>
  <dxfs count="122">
    <dxf>
      <font>
        <strike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Microsoft Sans Serif"/>
        <family val="2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rgb="FFFFFF00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/>
        <top style="medium">
          <color theme="4" tint="0.7999816888943144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rgb="FFFFFF00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rgb="FFFFFF00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relativeIndent="1" justifyLastLine="0" shrinkToFit="0" readingOrder="0"/>
      <border diagonalUp="0" diagonalDown="0" outline="0">
        <left/>
        <right style="medium">
          <color theme="6" tint="0.79998168889431442"/>
        </right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get" pivot="0" count="3" xr9:uid="{00000000-0011-0000-FFFF-FFFF00000000}">
      <tableStyleElement type="headerRow" dxfId="121"/>
      <tableStyleElement type="totalRow" dxfId="120"/>
      <tableStyleElement type="firstColumn" dxfId="119"/>
    </tableStyle>
    <tableStyle name="Transportation" pivot="0" count="3" xr9:uid="{00000000-0011-0000-FFFF-FFFF01000000}">
      <tableStyleElement type="headerRow" dxfId="118"/>
      <tableStyleElement type="totalRow" dxfId="117"/>
      <tableStyleElement type="firstColumn" dxfId="116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0:E21" totalsRowCount="1" headerRowDxfId="115" dataDxfId="113" totalsRowDxfId="111" headerRowBorderDxfId="114" tableBorderDxfId="112" totalsRowBorderDxfId="110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Personnel" totalsRowLabel="Total" dataDxfId="109" totalsRowDxfId="15"/>
    <tableColumn id="2" xr3:uid="{00000000-0010-0000-0000-000002000000}" name="Projected Cost" totalsRowFunction="sum" dataDxfId="108" totalsRowDxfId="16"/>
    <tableColumn id="3" xr3:uid="{00000000-0010-0000-0000-000003000000}" name="Actual Cost" totalsRowFunction="sum" dataDxfId="107" totalsRowDxfId="17"/>
    <tableColumn id="4" xr3:uid="{00000000-0010-0000-0000-000004000000}" name="Difference" totalsRowFunction="sum" dataDxfId="106" totalsRowDxfId="18">
      <calculatedColumnFormula>Housing[[#This Row],[Projected Cost]]-Housing[[#This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, and icon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Insurance" displayName="Insurance" ref="B33:E39" totalsRowCount="1" headerRowDxfId="11" dataDxfId="104" totalsRowDxfId="6" headerRowBorderDxfId="105" tableBorderDxfId="103" totalsRowBorderDxfId="102">
  <autoFilter ref="B33:E38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Supplies" totalsRowLabel="Total" dataDxfId="101" totalsRowDxfId="10"/>
    <tableColumn id="2" xr3:uid="{00000000-0010-0000-0100-000002000000}" name="Projected Cost" totalsRowFunction="sum" dataDxfId="100" totalsRowDxfId="9"/>
    <tableColumn id="3" xr3:uid="{00000000-0010-0000-0100-000003000000}" name="Actual Cost" totalsRowFunction="sum" dataDxfId="99" totalsRowDxfId="8"/>
    <tableColumn id="4" xr3:uid="{00000000-0010-0000-0100-000004000000}" name="Difference" totalsRowFunction="sum" dataDxfId="98" totalsRowDxfId="7">
      <calculatedColumnFormula>Insurance[[#This Row],[Projected Cost]]-Insurance[[#This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, and icon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Pets" displayName="Pets" ref="B47:E51" totalsRowCount="1" headerRowDxfId="5" dataDxfId="96" totalsRowDxfId="0" headerRowBorderDxfId="97" tableBorderDxfId="95" totalsRowBorderDxfId="94">
  <autoFilter ref="B47:E50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Facility Usage" totalsRowLabel="Total" dataDxfId="93" totalsRowDxfId="4"/>
    <tableColumn id="2" xr3:uid="{00000000-0010-0000-0200-000002000000}" name="Projected Cost" totalsRowFunction="sum" dataDxfId="92" totalsRowDxfId="3"/>
    <tableColumn id="3" xr3:uid="{00000000-0010-0000-0200-000003000000}" name="Actual Cost" totalsRowFunction="sum" dataDxfId="91" totalsRowDxfId="2"/>
    <tableColumn id="4" xr3:uid="{00000000-0010-0000-0200-000004000000}" name="Difference" totalsRowFunction="sum" dataDxfId="90" totalsRowDxfId="1">
      <calculatedColumnFormula>Pets[[#This Row],[Projected Cost]]-Pets[[#This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, and icon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Food" displayName="Food" ref="B41:E45" totalsRowCount="1" headerRowDxfId="42" dataDxfId="89" totalsRowDxfId="37" tableBorderDxfId="88">
  <autoFilter ref="B41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FOOD" totalsRowLabel="Total" dataDxfId="87" totalsRowDxfId="41"/>
    <tableColumn id="2" xr3:uid="{00000000-0010-0000-0300-000002000000}" name="Projected Cost" totalsRowFunction="sum" dataDxfId="86" totalsRowDxfId="40"/>
    <tableColumn id="3" xr3:uid="{00000000-0010-0000-0300-000003000000}" name="Actual Cost" totalsRowFunction="sum" dataDxfId="85" totalsRowDxfId="39"/>
    <tableColumn id="4" xr3:uid="{00000000-0010-0000-0300-000004000000}" name="Difference" totalsRowFunction="sum" dataDxfId="84" totalsRowDxfId="38">
      <calculatedColumnFormula>Food[[#This Row],[Projected Cost]]-Food[[#This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, and icon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xes" displayName="Taxes" ref="G28:J33" totalsRowCount="1" headerRowDxfId="24" dataDxfId="83" totalsRowDxfId="19" tableBorderDxfId="82">
  <autoFilter ref="G28:J32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Other" totalsRowLabel="Total" dataDxfId="81" totalsRowDxfId="23"/>
    <tableColumn id="2" xr3:uid="{00000000-0010-0000-0400-000002000000}" name="Projected Cost" totalsRowFunction="sum" dataDxfId="80" totalsRowDxfId="22"/>
    <tableColumn id="3" xr3:uid="{00000000-0010-0000-0400-000003000000}" name="Actual Cost" totalsRowFunction="sum" dataDxfId="79" totalsRowDxfId="21"/>
    <tableColumn id="4" xr3:uid="{00000000-0010-0000-0400-000004000000}" name="Difference" totalsRowFunction="sum" dataDxfId="78" totalsRowDxfId="20">
      <calculatedColumnFormula>Taxes[[#This Row],[Projected Cost]]-Taxes[[#This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, and icon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ransportation" displayName="Transportation" ref="B23:E31" totalsRowCount="1" headerRowDxfId="48" dataDxfId="54" totalsRowDxfId="43" tableBorderDxfId="53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RANSPORTATION" totalsRowLabel="Total" dataDxfId="52" totalsRowDxfId="47"/>
    <tableColumn id="2" xr3:uid="{00000000-0010-0000-0500-000002000000}" name="Projected Cost" totalsRowFunction="sum" dataDxfId="51" totalsRowDxfId="46"/>
    <tableColumn id="3" xr3:uid="{00000000-0010-0000-0500-000003000000}" name="Actual Cost" totalsRowFunction="sum" dataDxfId="50" totalsRowDxfId="45"/>
    <tableColumn id="4" xr3:uid="{00000000-0010-0000-0500-000004000000}" name="Difference" totalsRowFunction="sum" dataDxfId="49" totalsRowDxfId="44">
      <calculatedColumnFormula>Transportation[[#This Row],[Projected Cost]]-Transportation[[#This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, and icon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Loans" displayName="Loans" ref="G19:J26" totalsRowCount="1" headerRowDxfId="77" dataDxfId="75" totalsRowDxfId="73" headerRowBorderDxfId="76" tableBorderDxfId="74" totalsRowBorderDxfId="72">
  <autoFilter ref="G19:J2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Indirect Costs" dataDxfId="71" totalsRowDxfId="70"/>
    <tableColumn id="2" xr3:uid="{00000000-0010-0000-0600-000002000000}" name="Projected Cost" totalsRowFunction="sum" dataDxfId="69" totalsRowDxfId="12"/>
    <tableColumn id="3" xr3:uid="{00000000-0010-0000-0600-000003000000}" name="Actual Cost" totalsRowFunction="sum" dataDxfId="68" totalsRowDxfId="13"/>
    <tableColumn id="4" xr3:uid="{00000000-0010-0000-0600-000004000000}" name="Difference" totalsRowFunction="sum" dataDxfId="67" totalsRowDxfId="14">
      <calculatedColumnFormula>Loans[[#This Row],[Projected Cost]]-Loans[[#This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, and icon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PersonalCare" displayName="PersonalCare" ref="B53:E61" totalsRowCount="1" headerRowDxfId="36" dataDxfId="66" totalsRowDxfId="31" tableBorderDxfId="65">
  <autoFilter ref="B53:E60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Other Costs" totalsRowLabel="Total" dataDxfId="64" totalsRowDxfId="35"/>
    <tableColumn id="2" xr3:uid="{00000000-0010-0000-0700-000002000000}" name="Projected Cost" totalsRowFunction="sum" dataDxfId="63" totalsRowDxfId="34"/>
    <tableColumn id="3" xr3:uid="{00000000-0010-0000-0700-000003000000}" name="Actual Cost" totalsRowFunction="sum" dataDxfId="62" totalsRowDxfId="33"/>
    <tableColumn id="4" xr3:uid="{00000000-0010-0000-0700-000004000000}" name="Difference" totalsRowFunction="sum" dataDxfId="61" totalsRowDxfId="32">
      <calculatedColumnFormula>PersonalCare[[#This Row],[Projected Cost]]-PersonalCare[[#This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, and icon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8000000}" name="Entertainment" displayName="Entertainment" ref="G10:J17" totalsRowCount="1" headerRowDxfId="30" dataDxfId="60" totalsRowDxfId="25" tableBorderDxfId="59">
  <autoFilter ref="G10:J16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Equipment" totalsRowLabel="Total" dataDxfId="58" totalsRowDxfId="29"/>
    <tableColumn id="2" xr3:uid="{00000000-0010-0000-0800-000002000000}" name="Projected Cost" totalsRowFunction="sum" dataDxfId="57" totalsRowDxfId="28"/>
    <tableColumn id="3" xr3:uid="{00000000-0010-0000-0800-000003000000}" name="Actual Cost" totalsRowFunction="sum" dataDxfId="56" totalsRowDxfId="27"/>
    <tableColumn id="4" xr3:uid="{00000000-0010-0000-0800-000004000000}" name="Difference" totalsRowFunction="sum" dataDxfId="55" totalsRowDxfId="26">
      <calculatedColumnFormula>Entertainment[[#This Row],[Projected Cost]]-Entertainment[[#This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63"/>
  <sheetViews>
    <sheetView showGridLines="0" tabSelected="1" topLeftCell="B10" workbookViewId="0">
      <selection activeCell="G57" sqref="G57"/>
    </sheetView>
  </sheetViews>
  <sheetFormatPr defaultRowHeight="12.75" x14ac:dyDescent="0.2"/>
  <cols>
    <col min="1" max="1" width="2.28515625" customWidth="1"/>
    <col min="2" max="2" width="30.140625" customWidth="1"/>
    <col min="3" max="5" width="16.5703125" customWidth="1"/>
    <col min="6" max="6" width="4.42578125" customWidth="1"/>
    <col min="7" max="7" width="32.42578125" customWidth="1"/>
    <col min="8" max="10" width="16.5703125" customWidth="1"/>
  </cols>
  <sheetData>
    <row r="1" spans="1:11" ht="71.45" customHeight="1" x14ac:dyDescent="0.2">
      <c r="A1" s="10"/>
      <c r="B1" s="125" t="s">
        <v>27</v>
      </c>
      <c r="C1" s="125"/>
      <c r="D1" s="125"/>
      <c r="E1" s="125"/>
      <c r="F1" s="125"/>
      <c r="G1" s="125"/>
      <c r="H1" s="125"/>
      <c r="I1" s="125"/>
      <c r="J1" s="125"/>
    </row>
    <row r="2" spans="1:11" s="7" customFormat="1" ht="20.100000000000001" customHeight="1" x14ac:dyDescent="0.2">
      <c r="A2" s="3"/>
      <c r="B2" s="8"/>
      <c r="C2" s="6"/>
      <c r="D2" s="6"/>
      <c r="E2" s="6"/>
      <c r="F2" s="6"/>
      <c r="G2" s="6"/>
      <c r="H2" s="6"/>
      <c r="I2" s="6"/>
      <c r="J2" s="6"/>
    </row>
    <row r="3" spans="1:11" ht="18" customHeight="1" x14ac:dyDescent="0.2">
      <c r="A3" s="1"/>
      <c r="B3" s="141" t="s">
        <v>16</v>
      </c>
      <c r="C3" s="113" t="s">
        <v>18</v>
      </c>
      <c r="D3" s="114"/>
      <c r="E3" s="17"/>
      <c r="F3" s="5"/>
      <c r="G3" s="153" t="s">
        <v>11</v>
      </c>
      <c r="H3" s="121" t="s">
        <v>8</v>
      </c>
      <c r="I3" s="122"/>
      <c r="J3" s="93"/>
    </row>
    <row r="4" spans="1:11" ht="18" customHeight="1" thickBot="1" x14ac:dyDescent="0.25">
      <c r="A4" s="1"/>
      <c r="B4" s="142"/>
      <c r="C4" s="115" t="s">
        <v>19</v>
      </c>
      <c r="D4" s="116"/>
      <c r="E4" s="18"/>
      <c r="F4" s="5"/>
      <c r="G4" s="154" t="s">
        <v>12</v>
      </c>
      <c r="H4" s="123" t="s">
        <v>9</v>
      </c>
      <c r="I4" s="124"/>
      <c r="J4" s="94"/>
    </row>
    <row r="5" spans="1:11" ht="18" customHeight="1" thickBot="1" x14ac:dyDescent="0.25">
      <c r="A5" s="1"/>
      <c r="B5" s="143"/>
      <c r="C5" s="105" t="s">
        <v>20</v>
      </c>
      <c r="D5" s="106"/>
      <c r="E5" s="19"/>
      <c r="F5" s="5"/>
      <c r="G5" s="119" t="s">
        <v>10</v>
      </c>
      <c r="H5" s="119"/>
      <c r="I5" s="120"/>
      <c r="J5" s="92"/>
      <c r="K5" s="11"/>
    </row>
    <row r="6" spans="1:11" ht="18" customHeight="1" x14ac:dyDescent="0.2">
      <c r="A6" s="1"/>
      <c r="B6" s="144" t="s">
        <v>17</v>
      </c>
      <c r="C6" s="107" t="s">
        <v>18</v>
      </c>
      <c r="D6" s="108"/>
      <c r="E6" s="9"/>
      <c r="F6" s="5"/>
      <c r="G6" s="155" t="s">
        <v>13</v>
      </c>
      <c r="H6" s="121" t="s">
        <v>8</v>
      </c>
      <c r="I6" s="122"/>
      <c r="J6" s="97">
        <f>E5-J3</f>
        <v>0</v>
      </c>
    </row>
    <row r="7" spans="1:11" ht="18" customHeight="1" thickBot="1" x14ac:dyDescent="0.25">
      <c r="A7" s="1"/>
      <c r="B7" s="142"/>
      <c r="C7" s="109" t="s">
        <v>19</v>
      </c>
      <c r="D7" s="110"/>
      <c r="E7" s="21"/>
      <c r="F7" s="5"/>
      <c r="G7" s="156" t="s">
        <v>14</v>
      </c>
      <c r="H7" s="123" t="s">
        <v>9</v>
      </c>
      <c r="I7" s="124"/>
      <c r="J7" s="95">
        <f>E8-J4</f>
        <v>0</v>
      </c>
      <c r="K7" s="11"/>
    </row>
    <row r="8" spans="1:11" ht="18" customHeight="1" thickBot="1" x14ac:dyDescent="0.25">
      <c r="A8" s="1"/>
      <c r="B8" s="145"/>
      <c r="C8" s="111" t="s">
        <v>21</v>
      </c>
      <c r="D8" s="112"/>
      <c r="E8" s="20">
        <f>SUM(E6:E7)</f>
        <v>0</v>
      </c>
      <c r="F8" s="5"/>
      <c r="G8" s="117" t="s">
        <v>15</v>
      </c>
      <c r="H8" s="117"/>
      <c r="I8" s="118"/>
      <c r="J8" s="96">
        <f>J7-J6</f>
        <v>0</v>
      </c>
      <c r="K8" s="11"/>
    </row>
    <row r="9" spans="1:11" ht="20.100000000000001" customHeight="1" thickBot="1" x14ac:dyDescent="0.25">
      <c r="A9" s="1"/>
      <c r="B9" s="88"/>
      <c r="C9" s="88"/>
      <c r="D9" s="88"/>
      <c r="E9" s="90"/>
      <c r="F9" s="5"/>
      <c r="G9" s="91"/>
      <c r="H9" s="91"/>
      <c r="I9" s="91"/>
      <c r="J9" s="89"/>
    </row>
    <row r="10" spans="1:11" ht="18" customHeight="1" thickBot="1" x14ac:dyDescent="0.25">
      <c r="A10" s="1"/>
      <c r="B10" s="146" t="s">
        <v>22</v>
      </c>
      <c r="C10" s="147" t="s">
        <v>0</v>
      </c>
      <c r="D10" s="147" t="s">
        <v>1</v>
      </c>
      <c r="E10" s="148" t="s">
        <v>2</v>
      </c>
      <c r="F10" s="14"/>
      <c r="G10" s="137" t="s">
        <v>25</v>
      </c>
      <c r="H10" s="127" t="s">
        <v>0</v>
      </c>
      <c r="I10" s="128" t="s">
        <v>1</v>
      </c>
      <c r="J10" s="134" t="s">
        <v>2</v>
      </c>
    </row>
    <row r="11" spans="1:11" ht="18" customHeight="1" thickBot="1" x14ac:dyDescent="0.25">
      <c r="A11" s="1"/>
      <c r="B11" s="34"/>
      <c r="C11" s="35"/>
      <c r="D11" s="36"/>
      <c r="E11" s="37">
        <f>Housing[[#This Row],[Projected Cost]]-Housing[[#This Row],[Actual Cost]]</f>
        <v>0</v>
      </c>
      <c r="F11" s="12"/>
      <c r="G11" s="22"/>
      <c r="H11" s="23"/>
      <c r="I11" s="23"/>
      <c r="J11" s="23">
        <f>Entertainment[[#This Row],[Projected Cost]]-Entertainment[[#This Row],[Actual Cost]]</f>
        <v>0</v>
      </c>
    </row>
    <row r="12" spans="1:11" ht="18" customHeight="1" thickBot="1" x14ac:dyDescent="0.25">
      <c r="A12" s="1"/>
      <c r="B12" s="38"/>
      <c r="C12" s="39"/>
      <c r="D12" s="39"/>
      <c r="E12" s="39">
        <f>Housing[[#This Row],[Projected Cost]]-Housing[[#This Row],[Actual Cost]]</f>
        <v>0</v>
      </c>
      <c r="F12" s="4"/>
      <c r="G12" s="24"/>
      <c r="H12" s="25"/>
      <c r="I12" s="25"/>
      <c r="J12" s="25">
        <f>Entertainment[[#This Row],[Projected Cost]]-Entertainment[[#This Row],[Actual Cost]]</f>
        <v>0</v>
      </c>
    </row>
    <row r="13" spans="1:11" ht="18" customHeight="1" thickBot="1" x14ac:dyDescent="0.25">
      <c r="A13" s="2"/>
      <c r="B13" s="34"/>
      <c r="C13" s="40"/>
      <c r="D13" s="41"/>
      <c r="E13" s="41">
        <f>Housing[[#This Row],[Projected Cost]]-Housing[[#This Row],[Actual Cost]]</f>
        <v>0</v>
      </c>
      <c r="F13" s="4"/>
      <c r="G13" s="26"/>
      <c r="H13" s="23"/>
      <c r="I13" s="27"/>
      <c r="J13" s="27">
        <f>Entertainment[[#This Row],[Projected Cost]]-Entertainment[[#This Row],[Actual Cost]]</f>
        <v>0</v>
      </c>
    </row>
    <row r="14" spans="1:11" ht="18" customHeight="1" thickBot="1" x14ac:dyDescent="0.25">
      <c r="A14" s="1"/>
      <c r="B14" s="38"/>
      <c r="C14" s="42"/>
      <c r="D14" s="39"/>
      <c r="E14" s="39">
        <f>Housing[[#This Row],[Projected Cost]]-Housing[[#This Row],[Actual Cost]]</f>
        <v>0</v>
      </c>
      <c r="F14" s="4"/>
      <c r="G14" s="28"/>
      <c r="H14" s="29"/>
      <c r="I14" s="29"/>
      <c r="J14" s="25">
        <f>Entertainment[[#This Row],[Projected Cost]]-Entertainment[[#This Row],[Actual Cost]]</f>
        <v>0</v>
      </c>
    </row>
    <row r="15" spans="1:11" ht="18" customHeight="1" thickBot="1" x14ac:dyDescent="0.25">
      <c r="A15" s="1"/>
      <c r="B15" s="34"/>
      <c r="C15" s="41"/>
      <c r="D15" s="41"/>
      <c r="E15" s="41">
        <f>Housing[[#This Row],[Projected Cost]]-Housing[[#This Row],[Actual Cost]]</f>
        <v>0</v>
      </c>
      <c r="F15" s="4"/>
      <c r="G15" s="22"/>
      <c r="H15" s="27"/>
      <c r="I15" s="27"/>
      <c r="J15" s="30">
        <f>Entertainment[[#This Row],[Projected Cost]]-Entertainment[[#This Row],[Actual Cost]]</f>
        <v>0</v>
      </c>
    </row>
    <row r="16" spans="1:11" ht="18" customHeight="1" thickBot="1" x14ac:dyDescent="0.25">
      <c r="A16" s="1"/>
      <c r="B16" s="38"/>
      <c r="C16" s="39"/>
      <c r="D16" s="43"/>
      <c r="E16" s="39">
        <f>Housing[[#This Row],[Projected Cost]]-Housing[[#This Row],[Actual Cost]]</f>
        <v>0</v>
      </c>
      <c r="F16" s="4"/>
      <c r="G16" s="28"/>
      <c r="H16" s="31"/>
      <c r="I16" s="31"/>
      <c r="J16" s="32">
        <f>Entertainment[[#This Row],[Projected Cost]]-Entertainment[[#This Row],[Actual Cost]]</f>
        <v>0</v>
      </c>
    </row>
    <row r="17" spans="1:10" ht="18" customHeight="1" thickBot="1" x14ac:dyDescent="0.25">
      <c r="A17" s="1"/>
      <c r="B17" s="34"/>
      <c r="C17" s="41"/>
      <c r="D17" s="40"/>
      <c r="E17" s="40">
        <f>Housing[[#This Row],[Projected Cost]]-Housing[[#This Row],[Actual Cost]]</f>
        <v>0</v>
      </c>
      <c r="F17" s="4"/>
      <c r="G17" s="126" t="s">
        <v>7</v>
      </c>
      <c r="H17" s="138">
        <f>SUBTOTAL(109,Entertainment[Projected Cost])</f>
        <v>0</v>
      </c>
      <c r="I17" s="139">
        <f>SUBTOTAL(109,Entertainment[Actual Cost])</f>
        <v>0</v>
      </c>
      <c r="J17" s="140">
        <f>SUBTOTAL(109,Entertainment[Difference])</f>
        <v>0</v>
      </c>
    </row>
    <row r="18" spans="1:10" ht="18" customHeight="1" thickBot="1" x14ac:dyDescent="0.25">
      <c r="A18" s="1"/>
      <c r="B18" s="38"/>
      <c r="C18" s="39"/>
      <c r="D18" s="44"/>
      <c r="E18" s="39">
        <f>Housing[[#This Row],[Projected Cost]]-Housing[[#This Row],[Actual Cost]]</f>
        <v>0</v>
      </c>
      <c r="F18" s="4"/>
      <c r="G18" s="101"/>
      <c r="H18" s="101"/>
      <c r="I18" s="101"/>
      <c r="J18" s="101"/>
    </row>
    <row r="19" spans="1:10" ht="18" customHeight="1" thickBot="1" x14ac:dyDescent="0.25">
      <c r="A19" s="1"/>
      <c r="B19" s="45"/>
      <c r="C19" s="46"/>
      <c r="D19" s="46"/>
      <c r="E19" s="40">
        <f>Housing[[#This Row],[Projected Cost]]-Housing[[#This Row],[Actual Cost]]</f>
        <v>0</v>
      </c>
      <c r="F19" s="4"/>
      <c r="G19" s="157" t="s">
        <v>26</v>
      </c>
      <c r="H19" s="158" t="s">
        <v>0</v>
      </c>
      <c r="I19" s="158" t="s">
        <v>1</v>
      </c>
      <c r="J19" s="159" t="s">
        <v>2</v>
      </c>
    </row>
    <row r="20" spans="1:10" ht="18" customHeight="1" thickBot="1" x14ac:dyDescent="0.25">
      <c r="A20" s="1"/>
      <c r="B20" s="47"/>
      <c r="C20" s="48"/>
      <c r="D20" s="48"/>
      <c r="E20" s="49">
        <f>Housing[[#This Row],[Projected Cost]]-Housing[[#This Row],[Actual Cost]]</f>
        <v>0</v>
      </c>
      <c r="F20" s="4"/>
      <c r="G20" s="34"/>
      <c r="H20" s="58"/>
      <c r="I20" s="59"/>
      <c r="J20" s="60">
        <f>Loans[[#This Row],[Projected Cost]]-Loans[[#This Row],[Actual Cost]]</f>
        <v>0</v>
      </c>
    </row>
    <row r="21" spans="1:10" ht="18" customHeight="1" thickBot="1" x14ac:dyDescent="0.25">
      <c r="A21" s="1"/>
      <c r="B21" s="152" t="s">
        <v>7</v>
      </c>
      <c r="C21" s="151">
        <f>SUBTOTAL(109,Housing[Projected Cost])</f>
        <v>0</v>
      </c>
      <c r="D21" s="150">
        <f>SUBTOTAL(109,Housing[Actual Cost])</f>
        <v>0</v>
      </c>
      <c r="E21" s="149">
        <f>SUBTOTAL(109,Housing[Difference])</f>
        <v>0</v>
      </c>
      <c r="F21" s="4"/>
      <c r="G21" s="61"/>
      <c r="H21" s="62"/>
      <c r="I21" s="63"/>
      <c r="J21" s="62">
        <f>Loans[[#This Row],[Projected Cost]]-Loans[[#This Row],[Actual Cost]]</f>
        <v>0</v>
      </c>
    </row>
    <row r="22" spans="1:10" ht="18" customHeight="1" thickBot="1" x14ac:dyDescent="0.25">
      <c r="A22" s="1"/>
      <c r="B22" s="103"/>
      <c r="C22" s="103"/>
      <c r="D22" s="103"/>
      <c r="E22" s="103"/>
      <c r="F22" s="4"/>
      <c r="G22" s="64"/>
      <c r="H22" s="65"/>
      <c r="I22" s="66"/>
      <c r="J22" s="59">
        <f>Loans[[#This Row],[Projected Cost]]-Loans[[#This Row],[Actual Cost]]</f>
        <v>0</v>
      </c>
    </row>
    <row r="23" spans="1:10" ht="18" customHeight="1" thickBot="1" x14ac:dyDescent="0.25">
      <c r="A23" s="1"/>
      <c r="B23" s="126" t="s">
        <v>5</v>
      </c>
      <c r="C23" s="127" t="s">
        <v>0</v>
      </c>
      <c r="D23" s="128" t="s">
        <v>1</v>
      </c>
      <c r="E23" s="128" t="s">
        <v>2</v>
      </c>
      <c r="F23" s="4"/>
      <c r="G23" s="38"/>
      <c r="H23" s="62"/>
      <c r="I23" s="63"/>
      <c r="J23" s="62">
        <f>Loans[[#This Row],[Projected Cost]]-Loans[[#This Row],[Actual Cost]]</f>
        <v>0</v>
      </c>
    </row>
    <row r="24" spans="1:10" ht="18" customHeight="1" thickBot="1" x14ac:dyDescent="0.25">
      <c r="A24" s="1"/>
      <c r="B24" s="22"/>
      <c r="C24" s="50"/>
      <c r="D24" s="50"/>
      <c r="E24" s="50">
        <f>Transportation[[#This Row],[Projected Cost]]-Transportation[[#This Row],[Actual Cost]]</f>
        <v>0</v>
      </c>
      <c r="F24" s="4"/>
      <c r="G24" s="67"/>
      <c r="H24" s="65"/>
      <c r="I24" s="66"/>
      <c r="J24" s="68">
        <f>Loans[[#This Row],[Projected Cost]]-Loans[[#This Row],[Actual Cost]]</f>
        <v>0</v>
      </c>
    </row>
    <row r="25" spans="1:10" ht="18" customHeight="1" thickBot="1" x14ac:dyDescent="0.25">
      <c r="A25" s="1"/>
      <c r="B25" s="28"/>
      <c r="C25" s="51"/>
      <c r="D25" s="51"/>
      <c r="E25" s="51">
        <f>Transportation[[#This Row],[Projected Cost]]-Transportation[[#This Row],[Actual Cost]]</f>
        <v>0</v>
      </c>
      <c r="F25" s="4"/>
      <c r="G25" s="69"/>
      <c r="H25" s="70"/>
      <c r="I25" s="71"/>
      <c r="J25" s="70">
        <f>Loans[[#This Row],[Projected Cost]]-Loans[[#This Row],[Actual Cost]]</f>
        <v>0</v>
      </c>
    </row>
    <row r="26" spans="1:10" ht="18" customHeight="1" thickBot="1" x14ac:dyDescent="0.25">
      <c r="A26" s="1"/>
      <c r="B26" s="33"/>
      <c r="C26" s="52"/>
      <c r="D26" s="52"/>
      <c r="E26" s="52">
        <f>Transportation[[#This Row],[Projected Cost]]-Transportation[[#This Row],[Actual Cost]]</f>
        <v>0</v>
      </c>
      <c r="F26" s="4"/>
      <c r="G26" s="13"/>
      <c r="H26" s="162">
        <f>SUBTOTAL(109,Loans[Projected Cost])</f>
        <v>0</v>
      </c>
      <c r="I26" s="161">
        <f>SUBTOTAL(109,Loans[Actual Cost])</f>
        <v>0</v>
      </c>
      <c r="J26" s="160">
        <f>SUBTOTAL(109,Loans[Difference])</f>
        <v>0</v>
      </c>
    </row>
    <row r="27" spans="1:10" ht="18" customHeight="1" thickBot="1" x14ac:dyDescent="0.25">
      <c r="A27" s="1"/>
      <c r="B27" s="28"/>
      <c r="C27" s="53"/>
      <c r="D27" s="53"/>
      <c r="E27" s="53">
        <f>Transportation[[#This Row],[Projected Cost]]-Transportation[[#This Row],[Actual Cost]]</f>
        <v>0</v>
      </c>
      <c r="F27" s="4"/>
      <c r="G27" s="102"/>
      <c r="H27" s="102"/>
      <c r="I27" s="102"/>
      <c r="J27" s="102"/>
    </row>
    <row r="28" spans="1:10" ht="18" customHeight="1" thickBot="1" x14ac:dyDescent="0.25">
      <c r="A28" s="1"/>
      <c r="B28" s="54"/>
      <c r="C28" s="52"/>
      <c r="D28" s="52"/>
      <c r="E28" s="52">
        <f>Transportation[[#This Row],[Projected Cost]]-Transportation[[#This Row],[Actual Cost]]</f>
        <v>0</v>
      </c>
      <c r="F28" s="4"/>
      <c r="G28" s="126" t="s">
        <v>4</v>
      </c>
      <c r="H28" s="127" t="s">
        <v>0</v>
      </c>
      <c r="I28" s="127" t="s">
        <v>1</v>
      </c>
      <c r="J28" s="127" t="s">
        <v>2</v>
      </c>
    </row>
    <row r="29" spans="1:10" ht="18" customHeight="1" thickBot="1" x14ac:dyDescent="0.25">
      <c r="A29" s="1"/>
      <c r="B29" s="55"/>
      <c r="C29" s="53"/>
      <c r="D29" s="53"/>
      <c r="E29" s="53">
        <f>Transportation[[#This Row],[Projected Cost]]-Transportation[[#This Row],[Actual Cost]]</f>
        <v>0</v>
      </c>
      <c r="F29" s="4"/>
      <c r="G29" s="22"/>
      <c r="H29" s="56"/>
      <c r="I29" s="56"/>
      <c r="J29" s="56">
        <f>Taxes[[#This Row],[Projected Cost]]-Taxes[[#This Row],[Actual Cost]]</f>
        <v>0</v>
      </c>
    </row>
    <row r="30" spans="1:10" ht="18" customHeight="1" thickBot="1" x14ac:dyDescent="0.25">
      <c r="A30" s="1"/>
      <c r="B30" s="33"/>
      <c r="C30" s="56"/>
      <c r="D30" s="57"/>
      <c r="E30" s="56">
        <f>Transportation[[#This Row],[Projected Cost]]-Transportation[[#This Row],[Actual Cost]]</f>
        <v>0</v>
      </c>
      <c r="F30" s="4"/>
      <c r="G30" s="72"/>
      <c r="H30" s="73"/>
      <c r="I30" s="74"/>
      <c r="J30" s="74">
        <f>Taxes[[#This Row],[Projected Cost]]-Taxes[[#This Row],[Actual Cost]]</f>
        <v>0</v>
      </c>
    </row>
    <row r="31" spans="1:10" ht="18" customHeight="1" thickBot="1" x14ac:dyDescent="0.25">
      <c r="A31" s="1"/>
      <c r="B31" s="126" t="s">
        <v>7</v>
      </c>
      <c r="C31" s="130">
        <f>SUBTOTAL(109,Transportation[Projected Cost])</f>
        <v>0</v>
      </c>
      <c r="D31" s="130">
        <f>SUBTOTAL(109,Transportation[Actual Cost])</f>
        <v>0</v>
      </c>
      <c r="E31" s="130">
        <f>SUBTOTAL(109,Transportation[Difference])</f>
        <v>0</v>
      </c>
      <c r="F31" s="12"/>
      <c r="G31" s="54"/>
      <c r="H31" s="52"/>
      <c r="I31" s="57"/>
      <c r="J31" s="57">
        <f>Taxes[[#This Row],[Projected Cost]]-Taxes[[#This Row],[Actual Cost]]</f>
        <v>0</v>
      </c>
    </row>
    <row r="32" spans="1:10" ht="18" customHeight="1" thickBot="1" x14ac:dyDescent="0.25">
      <c r="A32" s="1"/>
      <c r="B32" s="104"/>
      <c r="C32" s="104"/>
      <c r="D32" s="104"/>
      <c r="E32" s="104"/>
      <c r="F32" s="12"/>
      <c r="G32" s="72"/>
      <c r="H32" s="74"/>
      <c r="I32" s="74"/>
      <c r="J32" s="74">
        <f>Taxes[[#This Row],[Projected Cost]]-Taxes[[#This Row],[Actual Cost]]</f>
        <v>0</v>
      </c>
    </row>
    <row r="33" spans="1:10" ht="18" customHeight="1" thickBot="1" x14ac:dyDescent="0.25">
      <c r="A33" s="1"/>
      <c r="B33" s="157" t="s">
        <v>3</v>
      </c>
      <c r="C33" s="163" t="s">
        <v>0</v>
      </c>
      <c r="D33" s="164" t="s">
        <v>1</v>
      </c>
      <c r="E33" s="165" t="s">
        <v>2</v>
      </c>
      <c r="F33" s="12"/>
      <c r="G33" s="126" t="s">
        <v>7</v>
      </c>
      <c r="H33" s="130">
        <f>SUBTOTAL(109,Taxes[Projected Cost])</f>
        <v>0</v>
      </c>
      <c r="I33" s="130">
        <f>SUBTOTAL(109,Taxes[Actual Cost])</f>
        <v>0</v>
      </c>
      <c r="J33" s="130">
        <f>SUBTOTAL(109,Taxes[Difference])</f>
        <v>0</v>
      </c>
    </row>
    <row r="34" spans="1:10" ht="18" customHeight="1" thickBot="1" x14ac:dyDescent="0.25">
      <c r="A34" s="15"/>
      <c r="B34" s="75"/>
      <c r="C34" s="60"/>
      <c r="D34" s="76"/>
      <c r="E34" s="58">
        <f>Insurance[[#This Row],[Projected Cost]]-Insurance[[#This Row],[Actual Cost]]</f>
        <v>0</v>
      </c>
      <c r="F34" s="12"/>
      <c r="G34" s="102"/>
      <c r="H34" s="102"/>
      <c r="I34" s="102"/>
      <c r="J34" s="102"/>
    </row>
    <row r="35" spans="1:10" ht="18" customHeight="1" thickBot="1" x14ac:dyDescent="0.25">
      <c r="A35" s="15"/>
      <c r="B35" s="77"/>
      <c r="C35" s="62"/>
      <c r="D35" s="78"/>
      <c r="E35" s="79">
        <f>Insurance[[#This Row],[Projected Cost]]-Insurance[[#This Row],[Actual Cost]]</f>
        <v>0</v>
      </c>
      <c r="F35" s="12"/>
      <c r="G35" s="102"/>
      <c r="H35" s="102"/>
      <c r="I35" s="102"/>
      <c r="J35" s="102"/>
    </row>
    <row r="36" spans="1:10" ht="18" customHeight="1" thickBot="1" x14ac:dyDescent="0.25">
      <c r="A36" s="15"/>
      <c r="B36" s="80"/>
      <c r="C36" s="59"/>
      <c r="D36" s="81"/>
      <c r="E36" s="59">
        <f>Insurance[[#This Row],[Projected Cost]]-Insurance[[#This Row],[Actual Cost]]</f>
        <v>0</v>
      </c>
      <c r="F36" s="12"/>
    </row>
    <row r="37" spans="1:10" ht="18" customHeight="1" thickBot="1" x14ac:dyDescent="0.25">
      <c r="A37" s="15"/>
      <c r="B37" s="82"/>
      <c r="C37" s="70"/>
      <c r="D37" s="83"/>
      <c r="E37" s="70">
        <f>Insurance[[#This Row],[Projected Cost]]-Insurance[[#This Row],[Actual Cost]]</f>
        <v>0</v>
      </c>
      <c r="F37" s="4"/>
    </row>
    <row r="38" spans="1:10" ht="18" customHeight="1" thickBot="1" x14ac:dyDescent="0.25">
      <c r="A38" s="1"/>
      <c r="B38" s="98"/>
      <c r="C38" s="99"/>
      <c r="D38" s="100"/>
      <c r="E38" s="99">
        <f>Insurance[[#This Row],[Projected Cost]]-Insurance[[#This Row],[Actual Cost]]</f>
        <v>0</v>
      </c>
      <c r="F38" s="4"/>
    </row>
    <row r="39" spans="1:10" ht="18" customHeight="1" thickBot="1" x14ac:dyDescent="0.25">
      <c r="A39" s="1"/>
      <c r="B39" s="157" t="s">
        <v>7</v>
      </c>
      <c r="C39" s="166">
        <f>SUBTOTAL(109,Insurance[Projected Cost])</f>
        <v>0</v>
      </c>
      <c r="D39" s="167">
        <f>SUBTOTAL(109,Insurance[Actual Cost])</f>
        <v>0</v>
      </c>
      <c r="E39" s="168">
        <f>SUBTOTAL(109,Insurance[Difference])</f>
        <v>0</v>
      </c>
      <c r="F39" s="16"/>
    </row>
    <row r="40" spans="1:10" ht="18" customHeight="1" x14ac:dyDescent="0.2">
      <c r="A40" s="1"/>
      <c r="B40" s="102"/>
      <c r="C40" s="102"/>
      <c r="D40" s="102"/>
      <c r="E40" s="102"/>
      <c r="F40" s="16"/>
    </row>
    <row r="41" spans="1:10" ht="18" customHeight="1" x14ac:dyDescent="0.2">
      <c r="A41" s="1"/>
      <c r="B41" s="126" t="s">
        <v>6</v>
      </c>
      <c r="C41" s="131" t="s">
        <v>0</v>
      </c>
      <c r="D41" s="127" t="s">
        <v>1</v>
      </c>
      <c r="E41" s="127" t="s">
        <v>2</v>
      </c>
      <c r="F41" s="16"/>
    </row>
    <row r="42" spans="1:10" ht="18" customHeight="1" thickBot="1" x14ac:dyDescent="0.25">
      <c r="A42" s="1"/>
      <c r="B42" s="22"/>
      <c r="C42" s="84"/>
      <c r="D42" s="56"/>
      <c r="E42" s="56">
        <f>Food[[#This Row],[Projected Cost]]-Food[[#This Row],[Actual Cost]]</f>
        <v>0</v>
      </c>
      <c r="F42" s="4"/>
    </row>
    <row r="43" spans="1:10" ht="18" customHeight="1" thickBot="1" x14ac:dyDescent="0.25">
      <c r="A43" s="1"/>
      <c r="B43" s="28"/>
      <c r="C43" s="85"/>
      <c r="D43" s="73"/>
      <c r="E43" s="73">
        <f>Food[[#This Row],[Projected Cost]]-Food[[#This Row],[Actual Cost]]</f>
        <v>0</v>
      </c>
      <c r="F43" s="4"/>
    </row>
    <row r="44" spans="1:10" ht="18" customHeight="1" x14ac:dyDescent="0.2">
      <c r="A44" s="1"/>
      <c r="B44" s="33"/>
      <c r="C44" s="84"/>
      <c r="D44" s="56"/>
      <c r="E44" s="56">
        <f>Food[[#This Row],[Projected Cost]]-Food[[#This Row],[Actual Cost]]</f>
        <v>0</v>
      </c>
      <c r="F44" s="4"/>
    </row>
    <row r="45" spans="1:10" ht="18" customHeight="1" x14ac:dyDescent="0.2">
      <c r="A45" s="1"/>
      <c r="B45" s="126" t="s">
        <v>7</v>
      </c>
      <c r="C45" s="132">
        <f>SUBTOTAL(109,Food[Projected Cost])</f>
        <v>0</v>
      </c>
      <c r="D45" s="130">
        <f>SUBTOTAL(109,Food[Actual Cost])</f>
        <v>0</v>
      </c>
      <c r="E45" s="130">
        <f>SUBTOTAL(109,Food[Difference])</f>
        <v>0</v>
      </c>
      <c r="F45" s="12"/>
    </row>
    <row r="46" spans="1:10" ht="18" customHeight="1" thickBot="1" x14ac:dyDescent="0.25">
      <c r="A46" s="1"/>
      <c r="B46" s="102"/>
      <c r="C46" s="102"/>
      <c r="D46" s="102"/>
      <c r="E46" s="102"/>
      <c r="F46" s="12"/>
    </row>
    <row r="47" spans="1:10" ht="18" customHeight="1" thickBot="1" x14ac:dyDescent="0.25">
      <c r="A47" s="1"/>
      <c r="B47" s="169" t="s">
        <v>23</v>
      </c>
      <c r="C47" s="170" t="s">
        <v>0</v>
      </c>
      <c r="D47" s="170" t="s">
        <v>1</v>
      </c>
      <c r="E47" s="170" t="s">
        <v>2</v>
      </c>
      <c r="F47" s="12"/>
    </row>
    <row r="48" spans="1:10" ht="18" customHeight="1" thickBot="1" x14ac:dyDescent="0.25">
      <c r="A48" s="1"/>
      <c r="B48" s="86"/>
      <c r="C48" s="59"/>
      <c r="D48" s="59"/>
      <c r="E48" s="58">
        <f>Pets[[#This Row],[Projected Cost]]-Pets[[#This Row],[Actual Cost]]</f>
        <v>0</v>
      </c>
      <c r="F48" s="4"/>
    </row>
    <row r="49" spans="1:6" ht="18" customHeight="1" thickBot="1" x14ac:dyDescent="0.25">
      <c r="A49" s="1"/>
      <c r="B49" s="38"/>
      <c r="C49" s="62"/>
      <c r="D49" s="62"/>
      <c r="E49" s="62">
        <f>Pets[[#This Row],[Projected Cost]]-Pets[[#This Row],[Actual Cost]]</f>
        <v>0</v>
      </c>
      <c r="F49" s="4"/>
    </row>
    <row r="50" spans="1:6" ht="18" customHeight="1" thickBot="1" x14ac:dyDescent="0.25">
      <c r="A50" s="1"/>
      <c r="B50" s="86"/>
      <c r="C50" s="59"/>
      <c r="D50" s="66"/>
      <c r="E50" s="68">
        <f>Pets[[#This Row],[Projected Cost]]-Pets[[#This Row],[Actual Cost]]</f>
        <v>0</v>
      </c>
      <c r="F50" s="4"/>
    </row>
    <row r="51" spans="1:6" ht="18" customHeight="1" thickBot="1" x14ac:dyDescent="0.25">
      <c r="A51" s="1"/>
      <c r="B51" s="152" t="s">
        <v>7</v>
      </c>
      <c r="C51" s="166">
        <f>SUBTOTAL(109,Pets[Projected Cost])</f>
        <v>0</v>
      </c>
      <c r="D51" s="166">
        <f>SUBTOTAL(109,Pets[Actual Cost])</f>
        <v>0</v>
      </c>
      <c r="E51" s="166">
        <f>SUBTOTAL(109,Pets[Difference])</f>
        <v>0</v>
      </c>
      <c r="F51" s="16"/>
    </row>
    <row r="52" spans="1:6" ht="18" customHeight="1" thickBot="1" x14ac:dyDescent="0.25">
      <c r="A52" s="1"/>
      <c r="B52" s="102"/>
      <c r="C52" s="102"/>
      <c r="D52" s="102"/>
      <c r="E52" s="102"/>
      <c r="F52" s="16"/>
    </row>
    <row r="53" spans="1:6" ht="18" customHeight="1" x14ac:dyDescent="0.2">
      <c r="A53" s="1"/>
      <c r="B53" s="133" t="s">
        <v>24</v>
      </c>
      <c r="C53" s="134" t="s">
        <v>0</v>
      </c>
      <c r="D53" s="128" t="s">
        <v>1</v>
      </c>
      <c r="E53" s="134" t="s">
        <v>2</v>
      </c>
      <c r="F53" s="16"/>
    </row>
    <row r="54" spans="1:6" ht="18" customHeight="1" thickBot="1" x14ac:dyDescent="0.25">
      <c r="A54" s="1"/>
      <c r="B54" s="33"/>
      <c r="C54" s="87"/>
      <c r="D54" s="56"/>
      <c r="E54" s="56">
        <f>PersonalCare[[#This Row],[Projected Cost]]-PersonalCare[[#This Row],[Actual Cost]]</f>
        <v>0</v>
      </c>
      <c r="F54" s="16"/>
    </row>
    <row r="55" spans="1:6" ht="18" customHeight="1" thickBot="1" x14ac:dyDescent="0.25">
      <c r="A55" s="1"/>
      <c r="B55" s="28"/>
      <c r="C55" s="74"/>
      <c r="D55" s="73"/>
      <c r="E55" s="73">
        <f>PersonalCare[[#This Row],[Projected Cost]]-PersonalCare[[#This Row],[Actual Cost]]</f>
        <v>0</v>
      </c>
      <c r="F55" s="4"/>
    </row>
    <row r="56" spans="1:6" ht="18" customHeight="1" thickBot="1" x14ac:dyDescent="0.25">
      <c r="A56" s="1"/>
      <c r="B56" s="26"/>
      <c r="C56" s="52"/>
      <c r="D56" s="56"/>
      <c r="E56" s="56">
        <f>PersonalCare[[#This Row],[Projected Cost]]-PersonalCare[[#This Row],[Actual Cost]]</f>
        <v>0</v>
      </c>
      <c r="F56" s="3"/>
    </row>
    <row r="57" spans="1:6" ht="18" customHeight="1" thickBot="1" x14ac:dyDescent="0.25">
      <c r="A57" s="1"/>
      <c r="B57" s="28"/>
      <c r="C57" s="74"/>
      <c r="D57" s="73"/>
      <c r="E57" s="74">
        <f>PersonalCare[[#This Row],[Projected Cost]]-PersonalCare[[#This Row],[Actual Cost]]</f>
        <v>0</v>
      </c>
      <c r="F57" s="3"/>
    </row>
    <row r="58" spans="1:6" ht="18" customHeight="1" thickBot="1" x14ac:dyDescent="0.25">
      <c r="A58" s="1"/>
      <c r="B58" s="33"/>
      <c r="C58" s="52"/>
      <c r="D58" s="52"/>
      <c r="E58" s="52">
        <f>PersonalCare[[#This Row],[Projected Cost]]-PersonalCare[[#This Row],[Actual Cost]]</f>
        <v>0</v>
      </c>
      <c r="F58" s="3"/>
    </row>
    <row r="59" spans="1:6" ht="18" customHeight="1" thickBot="1" x14ac:dyDescent="0.25">
      <c r="A59" s="1"/>
      <c r="B59" s="28"/>
      <c r="C59" s="73"/>
      <c r="D59" s="51"/>
      <c r="E59" s="73">
        <f>PersonalCare[[#This Row],[Projected Cost]]-PersonalCare[[#This Row],[Actual Cost]]</f>
        <v>0</v>
      </c>
      <c r="F59" s="3"/>
    </row>
    <row r="60" spans="1:6" ht="18" customHeight="1" x14ac:dyDescent="0.2">
      <c r="A60" s="1"/>
      <c r="B60" s="33"/>
      <c r="C60" s="87"/>
      <c r="D60" s="57"/>
      <c r="E60" s="56">
        <f>PersonalCare[[#This Row],[Projected Cost]]-PersonalCare[[#This Row],[Actual Cost]]</f>
        <v>0</v>
      </c>
      <c r="F60" s="3"/>
    </row>
    <row r="61" spans="1:6" ht="18" customHeight="1" thickBot="1" x14ac:dyDescent="0.25">
      <c r="A61" s="1"/>
      <c r="B61" s="135" t="s">
        <v>7</v>
      </c>
      <c r="C61" s="136">
        <f>SUBTOTAL(109,PersonalCare[Projected Cost])</f>
        <v>0</v>
      </c>
      <c r="D61" s="129">
        <f>SUBTOTAL(109,PersonalCare[Actual Cost])</f>
        <v>0</v>
      </c>
      <c r="E61" s="136">
        <f>SUBTOTAL(109,PersonalCare[Difference])</f>
        <v>0</v>
      </c>
      <c r="F61" s="3"/>
    </row>
    <row r="62" spans="1:6" ht="18" customHeight="1" x14ac:dyDescent="0.2">
      <c r="A62" s="1"/>
      <c r="F62" s="3"/>
    </row>
    <row r="63" spans="1:6" ht="20.100000000000001" customHeight="1" x14ac:dyDescent="0.2"/>
  </sheetData>
  <mergeCells count="24"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  <mergeCell ref="G18:J18"/>
    <mergeCell ref="G27:J27"/>
    <mergeCell ref="G34:J34"/>
    <mergeCell ref="B46:E46"/>
    <mergeCell ref="B52:E52"/>
    <mergeCell ref="G35:J35"/>
    <mergeCell ref="B22:E22"/>
    <mergeCell ref="B32:E32"/>
    <mergeCell ref="B40:E40"/>
  </mergeCells>
  <phoneticPr fontId="1" type="noConversion"/>
  <conditionalFormatting sqref="J20:J26 E54:E61 E42:E45 E11:E21 E24:E31 E34:E39 E48:E51 J11:J17 J29:J33">
    <cfRule type="iconSet" priority="3">
      <iconSet iconSet="3Signs">
        <cfvo type="percent" val="0"/>
        <cfvo type="num" val="-20"/>
        <cfvo type="num" val="0"/>
      </iconSet>
    </cfRule>
  </conditionalFormatting>
  <dataValidations count="50">
    <dataValidation allowBlank="1" showInputMessage="1" showErrorMessage="1" prompt="Create Personal Monthly Budget in this worksheet.  Projected &amp; Actual income starts in cell B3. Sample tables for expense categories are in two columns starting in cells B10 &amp; G10" sqref="A1" xr:uid="{00000000-0002-0000-0000-000000000000}"/>
    <dataValidation allowBlank="1" showInputMessage="1" showErrorMessage="1" prompt="Title of this worksheet is in this cell.  Continue to cell B3 to enter projected and actual income. Expense and balance summary are auto calculated starting in cell G3" sqref="B1:J1" xr:uid="{00000000-0002-0000-0000-000001000000}"/>
    <dataValidation allowBlank="1" showInputMessage="1" showErrorMessage="1" prompt="Enter projected Income in cell E3 &amp; Extra projected income in cell E4. Total projected monthly income is auto calculated in cell E5. Actual Monthly Income label is in cell below" sqref="B3:B5" xr:uid="{00000000-0002-0000-0000-000002000000}"/>
    <dataValidation allowBlank="1" showInputMessage="1" showErrorMessage="1" prompt="Enter actual Income 1 in cell at right" sqref="C6:D6" xr:uid="{00000000-0002-0000-0000-000003000000}"/>
    <dataValidation allowBlank="1" showInputMessage="1" showErrorMessage="1" prompt="Enter actual Income 1 in this cell" sqref="E6" xr:uid="{00000000-0002-0000-0000-000004000000}"/>
    <dataValidation allowBlank="1" showInputMessage="1" showErrorMessage="1" prompt="Enter actual Extra Income in cell at right" sqref="C7:D7" xr:uid="{00000000-0002-0000-0000-000005000000}"/>
    <dataValidation allowBlank="1" showInputMessage="1" showErrorMessage="1" prompt="Enter actual Extra Income in this cell" sqref="E7" xr:uid="{00000000-0002-0000-0000-000006000000}"/>
    <dataValidation allowBlank="1" showInputMessage="1" showErrorMessage="1" prompt="Total actual monthly income is auto calculated in cell at right" sqref="C8:D8" xr:uid="{00000000-0002-0000-0000-000007000000}"/>
    <dataValidation allowBlank="1" showInputMessage="1" showErrorMessage="1" prompt="Total projected monthly income is auto calculated in this cell" sqref="E5" xr:uid="{00000000-0002-0000-0000-000008000000}"/>
    <dataValidation allowBlank="1" showInputMessage="1" showErrorMessage="1" prompt="Enter actual Income in cell E6 &amp; Extra actual income in cell E7. Total actual monthly income is auto calculated in cell E8. Income summary is auto calculated starting in cell G3" sqref="B6:B8" xr:uid="{00000000-0002-0000-0000-000009000000}"/>
    <dataValidation allowBlank="1" showInputMessage="1" showErrorMessage="1" prompt="Total actual monthly income is auto calculated in this cell" sqref="E8" xr:uid="{00000000-0002-0000-0000-00000A000000}"/>
    <dataValidation allowBlank="1" showInputMessage="1" showErrorMessage="1" prompt="Projected Balance is auto calculated in cell J6" sqref="G6" xr:uid="{00000000-0002-0000-0000-00000B000000}"/>
    <dataValidation allowBlank="1" showInputMessage="1" showErrorMessage="1" prompt="Sample Housing expenses are in this column under this heading" sqref="B10" xr:uid="{00000000-0002-0000-0000-00000C000000}"/>
    <dataValidation allowBlank="1" showInputMessage="1" showErrorMessage="1" prompt="Enter Projected Cost in this column under this heading" sqref="C10 C53 H10 H19 H28 C23 C33 C41 C47" xr:uid="{00000000-0002-0000-0000-00000D000000}"/>
    <dataValidation allowBlank="1" showInputMessage="1" showErrorMessage="1" prompt="Enter Actual Cost in this column under this heading" sqref="D10 D23 D53 I10 I19 I28 D33 D41 D47" xr:uid="{00000000-0002-0000-0000-00000E000000}"/>
    <dataValidation allowBlank="1" showInputMessage="1" showErrorMessage="1" prompt="Sample Transportation expenses are in this column under this heading" sqref="B23" xr:uid="{00000000-0002-0000-0000-00000F000000}"/>
    <dataValidation allowBlank="1" showInputMessage="1" showErrorMessage="1" prompt="Enter details in Personal Care table starting below" sqref="B52:E52" xr:uid="{00000000-0002-0000-0000-000010000000}"/>
    <dataValidation allowBlank="1" showInputMessage="1" showErrorMessage="1" prompt="Enter details in Transportation table starting below" sqref="B22:E22" xr:uid="{00000000-0002-0000-0000-000011000000}"/>
    <dataValidation allowBlank="1" showInputMessage="1" showErrorMessage="1" prompt="Sample Personal Care expenses are in this column under this heading" sqref="B53" xr:uid="{00000000-0002-0000-0000-000012000000}"/>
    <dataValidation allowBlank="1" showInputMessage="1" showErrorMessage="1" prompt="Sample Entertainment expenses are in this column under this heading" sqref="G10" xr:uid="{00000000-0002-0000-0000-000013000000}"/>
    <dataValidation allowBlank="1" showInputMessage="1" showErrorMessage="1" prompt="Enter details in Loans table starting below" sqref="G18:J18" xr:uid="{00000000-0002-0000-0000-000014000000}"/>
    <dataValidation allowBlank="1" showInputMessage="1" showErrorMessage="1" prompt="Sample Loan expenses are in this column under this heading" sqref="G19" xr:uid="{00000000-0002-0000-0000-000015000000}"/>
    <dataValidation allowBlank="1" showInputMessage="1" showErrorMessage="1" prompt="Enter details in Taxes table starting below" sqref="G27:J27" xr:uid="{00000000-0002-0000-0000-000016000000}"/>
    <dataValidation allowBlank="1" showInputMessage="1" showErrorMessage="1" prompt="Sample Tax expenses are in this column under this heading" sqref="G28" xr:uid="{00000000-0002-0000-0000-000017000000}"/>
    <dataValidation allowBlank="1" showInputMessage="1" showErrorMessage="1" prompt="Enter details in Savings or Investments table starting below" sqref="G34:J34" xr:uid="{00000000-0002-0000-0000-000018000000}"/>
    <dataValidation allowBlank="1" showInputMessage="1" showErrorMessage="1" prompt="Enter details in Legal table starting below" sqref="G35:J35" xr:uid="{00000000-0002-0000-0000-000019000000}"/>
    <dataValidation allowBlank="1" showInputMessage="1" showErrorMessage="1" prompt="Sample Insurance expenses are in this column under this heading" sqref="B33" xr:uid="{00000000-0002-0000-0000-00001A000000}"/>
    <dataValidation allowBlank="1" showInputMessage="1" showErrorMessage="1" prompt="Sample Food expenses are in this column under this heading" sqref="B41" xr:uid="{00000000-0002-0000-0000-00001B000000}"/>
    <dataValidation allowBlank="1" showInputMessage="1" showErrorMessage="1" prompt="Modify or enter Pets items in this column under this heading" sqref="B47" xr:uid="{00000000-0002-0000-0000-00001C000000}"/>
    <dataValidation allowBlank="1" showInputMessage="1" showErrorMessage="1" prompt="Enter details in Insurance table starting below" sqref="B32:E32" xr:uid="{00000000-0002-0000-0000-00001D000000}"/>
    <dataValidation allowBlank="1" showInputMessage="1" showErrorMessage="1" prompt="Enter details in Food table starting below" sqref="B40:E40" xr:uid="{00000000-0002-0000-0000-00001E000000}"/>
    <dataValidation allowBlank="1" showInputMessage="1" showErrorMessage="1" prompt="Enter details in Pets table starting below" sqref="B46:E46" xr:uid="{00000000-0002-0000-0000-00001F000000}"/>
    <dataValidation allowBlank="1" showInputMessage="1" showErrorMessage="1" prompt="Enter details in Entertainment table starting below" sqref="G9" xr:uid="{00000000-0002-0000-0000-000020000000}"/>
    <dataValidation allowBlank="1" showInputMessage="1" showErrorMessage="1" prompt="Difference is auto calculated in this column under this heading" sqref="E10 J10 E23 J19 E33 J28 E41 E47 E53" xr:uid="{00000000-0002-0000-0000-000021000000}"/>
    <dataValidation allowBlank="1" showInputMessage="1" showErrorMessage="1" prompt="Total projected monthly income is auto calculated in cell at right" sqref="C5:D5" xr:uid="{00000000-0002-0000-0000-000022000000}"/>
    <dataValidation allowBlank="1" showInputMessage="1" showErrorMessage="1" prompt="Enter projected Income 1 in cell at right" sqref="C3:D3" xr:uid="{00000000-0002-0000-0000-000023000000}"/>
    <dataValidation allowBlank="1" showInputMessage="1" showErrorMessage="1" prompt="Enter projected Extra income in cell at right" sqref="C4:D4" xr:uid="{00000000-0002-0000-0000-000024000000}"/>
    <dataValidation allowBlank="1" showInputMessage="1" showErrorMessage="1" prompt="Enter projected Income 1 in this cell" sqref="E3" xr:uid="{00000000-0002-0000-0000-000025000000}"/>
    <dataValidation allowBlank="1" showInputMessage="1" showErrorMessage="1" prompt="Enter projectred Extra Income in this cell" sqref="E4" xr:uid="{00000000-0002-0000-0000-000026000000}"/>
    <dataValidation allowBlank="1" showInputMessage="1" showErrorMessage="1" prompt="Actual Balance is auto calculated in cell J7" sqref="G7" xr:uid="{00000000-0002-0000-0000-000027000000}"/>
    <dataValidation allowBlank="1" showInputMessage="1" showErrorMessage="1" prompt="Total Projected Expense is auto calculated in this cell" sqref="J3" xr:uid="{00000000-0002-0000-0000-000028000000}"/>
    <dataValidation allowBlank="1" showInputMessage="1" showErrorMessage="1" prompt="Total Actual Expense is auto calculated in this cell" sqref="J4" xr:uid="{00000000-0002-0000-0000-000029000000}"/>
    <dataValidation allowBlank="1" showInputMessage="1" showErrorMessage="1" prompt="Total Expense Difference is auto calculated in this cell" sqref="J5" xr:uid="{00000000-0002-0000-0000-00002A000000}"/>
    <dataValidation allowBlank="1" showInputMessage="1" showErrorMessage="1" prompt="Total Projected Expense is auto calculated in cell J3" sqref="G3" xr:uid="{00000000-0002-0000-0000-00002B000000}"/>
    <dataValidation allowBlank="1" showInputMessage="1" showErrorMessage="1" prompt="Total Actual Expense is auto calculated in cell J4" sqref="G4" xr:uid="{00000000-0002-0000-0000-00002C000000}"/>
    <dataValidation allowBlank="1" showInputMessage="1" showErrorMessage="1" prompt="Total Expense Difference is auto calculated in cell at right" sqref="G5:I5" xr:uid="{00000000-0002-0000-0000-00002D000000}"/>
    <dataValidation allowBlank="1" showInputMessage="1" showErrorMessage="1" prompt="Difference in the projected versus actual balance is auto calculated in cell at right" sqref="G8:I8" xr:uid="{00000000-0002-0000-0000-00002E000000}"/>
    <dataValidation allowBlank="1" showInputMessage="1" showErrorMessage="1" prompt="Projected Balance is auto calculated in this cell" sqref="J6" xr:uid="{00000000-0002-0000-0000-00002F000000}"/>
    <dataValidation allowBlank="1" showInputMessage="1" showErrorMessage="1" prompt="Actual Balance is auto calculated in this cell" sqref="J7" xr:uid="{00000000-0002-0000-0000-000030000000}"/>
    <dataValidation allowBlank="1" showInputMessage="1" showErrorMessage="1" prompt="Balance Difference is auto calculated in this cell" sqref="J8" xr:uid="{00000000-0002-0000-0000-000031000000}"/>
  </dataValidations>
  <printOptions horizontalCentered="1"/>
  <pageMargins left="0.5" right="0.5" top="0.5" bottom="0.5" header="0.5" footer="0.5"/>
  <pageSetup orientation="portrait" horizontalDpi="4294967292" r:id="rId1"/>
  <headerFooter differentFirst="1" alignWithMargins="0">
    <oddFooter>Page &amp;P of &amp;N</oddFooter>
  </headerFooter>
  <ignoredErrors>
    <ignoredError sqref="E25:E30 E15:E20 J12:J16 J20:J25 E34:E37 J29:J32 E42:E44 E48:E50 E54:E60" emptyCellReference="1"/>
  </ignoredErrors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 Alive Grant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Dana</dc:creator>
  <cp:lastModifiedBy>Caleb Bauer</cp:lastModifiedBy>
  <dcterms:created xsi:type="dcterms:W3CDTF">2018-04-23T07:00:55Z</dcterms:created>
  <dcterms:modified xsi:type="dcterms:W3CDTF">2020-09-15T19:38:14Z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2018-04-23T07:00:59.8471103Z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